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ke\Városi teke 2017-18\"/>
    </mc:Choice>
  </mc:AlternateContent>
  <xr:revisionPtr revIDLastSave="0" documentId="13_ncr:1_{D9614B53-CCAF-4CEE-8EEA-EC7E12DC92C9}" xr6:coauthVersionLast="32" xr6:coauthVersionMax="32" xr10:uidLastSave="{00000000-0000-0000-0000-000000000000}"/>
  <bookViews>
    <workbookView xWindow="0" yWindow="0" windowWidth="23040" windowHeight="9732" tabRatio="659" xr2:uid="{00000000-000D-0000-FFFF-FFFF00000000}"/>
  </bookViews>
  <sheets>
    <sheet name="2018. tavasz és éves" sheetId="7" r:id="rId1"/>
  </sheets>
  <calcPr calcId="179017"/>
</workbook>
</file>

<file path=xl/calcChain.xml><?xml version="1.0" encoding="utf-8"?>
<calcChain xmlns="http://schemas.openxmlformats.org/spreadsheetml/2006/main">
  <c r="AC44" i="7" l="1"/>
  <c r="AC45" i="7"/>
  <c r="AC166" i="7" l="1"/>
  <c r="AI166" i="7" s="1"/>
  <c r="AD166" i="7"/>
  <c r="AF166" i="7"/>
  <c r="AH166" i="7" s="1"/>
  <c r="AJ166" i="7" l="1"/>
  <c r="AI47" i="7"/>
  <c r="AD17" i="7" l="1"/>
  <c r="AF45" i="7" l="1"/>
  <c r="AH45" i="7" s="1"/>
  <c r="AI45" i="7"/>
  <c r="AD45" i="7"/>
  <c r="AJ45" i="7" l="1"/>
  <c r="AB21" i="7" l="1"/>
  <c r="AC134" i="7" l="1"/>
  <c r="AC59" i="7" l="1"/>
  <c r="AI59" i="7" s="1"/>
  <c r="AC182" i="7" l="1"/>
  <c r="AI182" i="7" s="1"/>
  <c r="U21" i="7" l="1"/>
  <c r="AI19" i="7" l="1"/>
  <c r="AF19" i="7"/>
  <c r="AH19" i="7" s="1"/>
  <c r="AF90" i="7"/>
  <c r="AH90" i="7" s="1"/>
  <c r="AI90" i="7"/>
  <c r="AF75" i="7" l="1"/>
  <c r="AH75" i="7" s="1"/>
  <c r="AD75" i="7"/>
  <c r="AC75" i="7"/>
  <c r="AI75" i="7" s="1"/>
  <c r="AF104" i="7" l="1"/>
  <c r="AH104" i="7" s="1"/>
  <c r="AD104" i="7"/>
  <c r="AC104" i="7"/>
  <c r="AI104" i="7" s="1"/>
  <c r="AF33" i="7" l="1"/>
  <c r="AH33" i="7" s="1"/>
  <c r="AD33" i="7"/>
  <c r="AC33" i="7"/>
  <c r="AI33" i="7" s="1"/>
  <c r="AF196" i="7" l="1"/>
  <c r="AH196" i="7" s="1"/>
  <c r="AD196" i="7"/>
  <c r="AC196" i="7"/>
  <c r="AI196" i="7" s="1"/>
  <c r="AF180" i="7"/>
  <c r="AH180" i="7" s="1"/>
  <c r="AF181" i="7"/>
  <c r="AH181" i="7" s="1"/>
  <c r="AD180" i="7"/>
  <c r="AD181" i="7"/>
  <c r="AC180" i="7"/>
  <c r="AI180" i="7" s="1"/>
  <c r="AC181" i="7"/>
  <c r="AI181" i="7" s="1"/>
  <c r="AF167" i="7"/>
  <c r="AH167" i="7" s="1"/>
  <c r="AD167" i="7"/>
  <c r="AC167" i="7"/>
  <c r="AI167" i="7" s="1"/>
  <c r="AF147" i="7"/>
  <c r="AH147" i="7" s="1"/>
  <c r="AF148" i="7"/>
  <c r="AH148" i="7" s="1"/>
  <c r="AF149" i="7"/>
  <c r="AH149" i="7" s="1"/>
  <c r="AC147" i="7"/>
  <c r="AI147" i="7" s="1"/>
  <c r="AC148" i="7"/>
  <c r="AI148" i="7" s="1"/>
  <c r="AC149" i="7"/>
  <c r="AI149" i="7" s="1"/>
  <c r="AD147" i="7"/>
  <c r="AD148" i="7"/>
  <c r="AD149" i="7"/>
  <c r="AI134" i="7"/>
  <c r="AF134" i="7"/>
  <c r="AH134" i="7" s="1"/>
  <c r="AD134" i="7"/>
  <c r="AC89" i="7"/>
  <c r="AI89" i="7" s="1"/>
  <c r="AD89" i="7"/>
  <c r="AF89" i="7"/>
  <c r="AH89" i="7" s="1"/>
  <c r="AF46" i="7"/>
  <c r="AH46" i="7" s="1"/>
  <c r="AD46" i="7"/>
  <c r="AC46" i="7"/>
  <c r="AI46" i="7" s="1"/>
  <c r="AF16" i="7"/>
  <c r="AH16" i="7" s="1"/>
  <c r="AF18" i="7"/>
  <c r="AH18" i="7" s="1"/>
  <c r="AC16" i="7"/>
  <c r="AI16" i="7" s="1"/>
  <c r="AC18" i="7"/>
  <c r="AI18" i="7" s="1"/>
  <c r="AD16" i="7"/>
  <c r="AD18" i="7"/>
  <c r="AJ181" i="7" l="1"/>
  <c r="AJ180" i="7"/>
  <c r="AJ18" i="7"/>
  <c r="AJ167" i="7"/>
  <c r="AJ16" i="7"/>
  <c r="AJ46" i="7"/>
  <c r="S21" i="7" l="1"/>
  <c r="Q21" i="7" l="1"/>
  <c r="AF115" i="7" l="1"/>
  <c r="AH115" i="7" s="1"/>
  <c r="P21" i="7" l="1"/>
  <c r="AC179" i="7" l="1"/>
  <c r="AC115" i="7" l="1"/>
  <c r="AI115" i="7" s="1"/>
  <c r="AJ115" i="7" s="1"/>
  <c r="AD115" i="7"/>
  <c r="AI179" i="7" l="1"/>
  <c r="AF179" i="7"/>
  <c r="AH179" i="7" s="1"/>
  <c r="AD179" i="7"/>
  <c r="AJ179" i="7" l="1"/>
  <c r="AF7" i="7"/>
  <c r="AH7" i="7" s="1"/>
  <c r="AF8" i="7"/>
  <c r="AH8" i="7" s="1"/>
  <c r="AF9" i="7"/>
  <c r="AH9" i="7" s="1"/>
  <c r="AF10" i="7"/>
  <c r="AH10" i="7" s="1"/>
  <c r="AF11" i="7"/>
  <c r="AH11" i="7" s="1"/>
  <c r="AF12" i="7"/>
  <c r="AH12" i="7" s="1"/>
  <c r="AF13" i="7"/>
  <c r="AH13" i="7" s="1"/>
  <c r="AF14" i="7"/>
  <c r="AH14" i="7" s="1"/>
  <c r="AF15" i="7"/>
  <c r="AH15" i="7" s="1"/>
  <c r="AF20" i="7"/>
  <c r="AH20" i="7" s="1"/>
  <c r="AF22" i="7"/>
  <c r="AH22" i="7" s="1"/>
  <c r="AF23" i="7"/>
  <c r="AH23" i="7" s="1"/>
  <c r="AF24" i="7"/>
  <c r="AH24" i="7" s="1"/>
  <c r="AF25" i="7"/>
  <c r="AH25" i="7" s="1"/>
  <c r="AF26" i="7"/>
  <c r="AH26" i="7" s="1"/>
  <c r="AF27" i="7"/>
  <c r="AH27" i="7" s="1"/>
  <c r="AF28" i="7"/>
  <c r="AH28" i="7" s="1"/>
  <c r="AF29" i="7"/>
  <c r="AH29" i="7" s="1"/>
  <c r="AF30" i="7"/>
  <c r="AH30" i="7" s="1"/>
  <c r="AF31" i="7"/>
  <c r="AH31" i="7" s="1"/>
  <c r="AF32" i="7"/>
  <c r="AH32" i="7" s="1"/>
  <c r="AF34" i="7"/>
  <c r="AH34" i="7" s="1"/>
  <c r="AF36" i="7"/>
  <c r="AH36" i="7" s="1"/>
  <c r="AF37" i="7"/>
  <c r="AH37" i="7" s="1"/>
  <c r="AF38" i="7"/>
  <c r="AH38" i="7" s="1"/>
  <c r="AF39" i="7"/>
  <c r="AH39" i="7" s="1"/>
  <c r="AF40" i="7"/>
  <c r="AH40" i="7" s="1"/>
  <c r="AF41" i="7"/>
  <c r="AH41" i="7" s="1"/>
  <c r="AF42" i="7"/>
  <c r="AH42" i="7" s="1"/>
  <c r="AF43" i="7"/>
  <c r="AH43" i="7" s="1"/>
  <c r="AF44" i="7"/>
  <c r="AH44" i="7" s="1"/>
  <c r="AF48" i="7"/>
  <c r="AH48" i="7" s="1"/>
  <c r="AF50" i="7"/>
  <c r="AH50" i="7" s="1"/>
  <c r="AF51" i="7"/>
  <c r="AH51" i="7" s="1"/>
  <c r="AF52" i="7"/>
  <c r="AH52" i="7" s="1"/>
  <c r="AF53" i="7"/>
  <c r="AH53" i="7" s="1"/>
  <c r="AF54" i="7"/>
  <c r="AH54" i="7" s="1"/>
  <c r="AF55" i="7"/>
  <c r="AH55" i="7" s="1"/>
  <c r="AF56" i="7"/>
  <c r="AH56" i="7" s="1"/>
  <c r="AF57" i="7"/>
  <c r="AH57" i="7" s="1"/>
  <c r="AF58" i="7"/>
  <c r="AH58" i="7" s="1"/>
  <c r="AF59" i="7"/>
  <c r="AH59" i="7" s="1"/>
  <c r="AF60" i="7"/>
  <c r="AH60" i="7" s="1"/>
  <c r="AF64" i="7"/>
  <c r="AH64" i="7" s="1"/>
  <c r="AF65" i="7"/>
  <c r="AH65" i="7" s="1"/>
  <c r="AF66" i="7"/>
  <c r="AH66" i="7" s="1"/>
  <c r="AF67" i="7"/>
  <c r="AH67" i="7" s="1"/>
  <c r="AF68" i="7"/>
  <c r="AH68" i="7" s="1"/>
  <c r="AF69" i="7"/>
  <c r="AH69" i="7" s="1"/>
  <c r="AF70" i="7"/>
  <c r="AH70" i="7" s="1"/>
  <c r="AF71" i="7"/>
  <c r="AH71" i="7" s="1"/>
  <c r="AF72" i="7"/>
  <c r="AH72" i="7" s="1"/>
  <c r="AF73" i="7"/>
  <c r="AH73" i="7" s="1"/>
  <c r="AF74" i="7"/>
  <c r="AH74" i="7" s="1"/>
  <c r="AF76" i="7"/>
  <c r="AH76" i="7" s="1"/>
  <c r="AF78" i="7"/>
  <c r="AH78" i="7" s="1"/>
  <c r="AF79" i="7"/>
  <c r="AH79" i="7" s="1"/>
  <c r="AF80" i="7"/>
  <c r="AH80" i="7" s="1"/>
  <c r="AF81" i="7"/>
  <c r="AH81" i="7" s="1"/>
  <c r="AF82" i="7"/>
  <c r="AH82" i="7" s="1"/>
  <c r="AF83" i="7"/>
  <c r="AH83" i="7" s="1"/>
  <c r="AF84" i="7"/>
  <c r="AH84" i="7" s="1"/>
  <c r="AF85" i="7"/>
  <c r="AH85" i="7" s="1"/>
  <c r="AF86" i="7"/>
  <c r="AH86" i="7" s="1"/>
  <c r="AF87" i="7"/>
  <c r="AH87" i="7" s="1"/>
  <c r="AF88" i="7"/>
  <c r="AH88" i="7" s="1"/>
  <c r="AF91" i="7"/>
  <c r="AH91" i="7" s="1"/>
  <c r="AF93" i="7"/>
  <c r="AH93" i="7" s="1"/>
  <c r="AF94" i="7"/>
  <c r="AH94" i="7" s="1"/>
  <c r="AF95" i="7"/>
  <c r="AH95" i="7" s="1"/>
  <c r="AF96" i="7"/>
  <c r="AH96" i="7" s="1"/>
  <c r="AF97" i="7"/>
  <c r="AH97" i="7" s="1"/>
  <c r="AF98" i="7"/>
  <c r="AH98" i="7" s="1"/>
  <c r="AF99" i="7"/>
  <c r="AH99" i="7" s="1"/>
  <c r="AF100" i="7"/>
  <c r="AH100" i="7" s="1"/>
  <c r="AF101" i="7"/>
  <c r="AH101" i="7" s="1"/>
  <c r="AF102" i="7"/>
  <c r="AH102" i="7" s="1"/>
  <c r="AF103" i="7"/>
  <c r="AH103" i="7" s="1"/>
  <c r="AF105" i="7"/>
  <c r="AH105" i="7" s="1"/>
  <c r="AF109" i="7"/>
  <c r="AH109" i="7" s="1"/>
  <c r="AF110" i="7"/>
  <c r="AH110" i="7" s="1"/>
  <c r="AF111" i="7"/>
  <c r="AH111" i="7" s="1"/>
  <c r="AF112" i="7"/>
  <c r="AH112" i="7" s="1"/>
  <c r="AF113" i="7"/>
  <c r="AH113" i="7" s="1"/>
  <c r="AF114" i="7"/>
  <c r="AH114" i="7" s="1"/>
  <c r="AF116" i="7"/>
  <c r="AH116" i="7" s="1"/>
  <c r="AF117" i="7"/>
  <c r="AH117" i="7" s="1"/>
  <c r="AF118" i="7"/>
  <c r="AH118" i="7" s="1"/>
  <c r="AF119" i="7"/>
  <c r="AH119" i="7" s="1"/>
  <c r="AF120" i="7"/>
  <c r="AH120" i="7" s="1"/>
  <c r="AF123" i="7"/>
  <c r="AH123" i="7" s="1"/>
  <c r="AF124" i="7"/>
  <c r="AH124" i="7" s="1"/>
  <c r="AF125" i="7"/>
  <c r="AH125" i="7" s="1"/>
  <c r="AF126" i="7"/>
  <c r="AH126" i="7" s="1"/>
  <c r="AF127" i="7"/>
  <c r="AH127" i="7" s="1"/>
  <c r="AF128" i="7"/>
  <c r="AH128" i="7" s="1"/>
  <c r="AF129" i="7"/>
  <c r="AH129" i="7" s="1"/>
  <c r="AF130" i="7"/>
  <c r="AH130" i="7" s="1"/>
  <c r="AF131" i="7"/>
  <c r="AH131" i="7" s="1"/>
  <c r="AF132" i="7"/>
  <c r="AH132" i="7" s="1"/>
  <c r="AF133" i="7"/>
  <c r="AH133" i="7" s="1"/>
  <c r="AF135" i="7"/>
  <c r="AH135" i="7" s="1"/>
  <c r="AF138" i="7"/>
  <c r="AH138" i="7" s="1"/>
  <c r="AF139" i="7"/>
  <c r="AH139" i="7" s="1"/>
  <c r="AF140" i="7"/>
  <c r="AH140" i="7" s="1"/>
  <c r="AF141" i="7"/>
  <c r="AH141" i="7" s="1"/>
  <c r="AF142" i="7"/>
  <c r="AH142" i="7" s="1"/>
  <c r="AF143" i="7"/>
  <c r="AH143" i="7" s="1"/>
  <c r="AF144" i="7"/>
  <c r="AH144" i="7" s="1"/>
  <c r="AF145" i="7"/>
  <c r="AH145" i="7" s="1"/>
  <c r="AF146" i="7"/>
  <c r="AH146" i="7" s="1"/>
  <c r="AF150" i="7"/>
  <c r="AH150" i="7" s="1"/>
  <c r="AF155" i="7"/>
  <c r="AH155" i="7" s="1"/>
  <c r="AF156" i="7"/>
  <c r="AH156" i="7" s="1"/>
  <c r="AF157" i="7"/>
  <c r="AH157" i="7" s="1"/>
  <c r="AF158" i="7"/>
  <c r="AH158" i="7" s="1"/>
  <c r="AF159" i="7"/>
  <c r="AH159" i="7" s="1"/>
  <c r="AF160" i="7"/>
  <c r="AH160" i="7" s="1"/>
  <c r="AF161" i="7"/>
  <c r="AH161" i="7" s="1"/>
  <c r="AF162" i="7"/>
  <c r="AH162" i="7" s="1"/>
  <c r="AF163" i="7"/>
  <c r="AH163" i="7" s="1"/>
  <c r="AF164" i="7"/>
  <c r="AH164" i="7" s="1"/>
  <c r="AF165" i="7"/>
  <c r="AH165" i="7" s="1"/>
  <c r="AF168" i="7"/>
  <c r="AH168" i="7" s="1"/>
  <c r="AF170" i="7"/>
  <c r="AH170" i="7" s="1"/>
  <c r="AF171" i="7"/>
  <c r="AH171" i="7" s="1"/>
  <c r="AF172" i="7"/>
  <c r="AH172" i="7" s="1"/>
  <c r="AF173" i="7"/>
  <c r="AH173" i="7" s="1"/>
  <c r="AF174" i="7"/>
  <c r="AH174" i="7" s="1"/>
  <c r="AF175" i="7"/>
  <c r="AH175" i="7" s="1"/>
  <c r="AF176" i="7"/>
  <c r="AH176" i="7" s="1"/>
  <c r="AF177" i="7"/>
  <c r="AH177" i="7" s="1"/>
  <c r="AF178" i="7"/>
  <c r="AH178" i="7" s="1"/>
  <c r="AF183" i="7"/>
  <c r="AH183" i="7" s="1"/>
  <c r="AF185" i="7"/>
  <c r="AH185" i="7" s="1"/>
  <c r="AF186" i="7"/>
  <c r="AH186" i="7" s="1"/>
  <c r="AF187" i="7"/>
  <c r="AH187" i="7" s="1"/>
  <c r="AF188" i="7"/>
  <c r="AH188" i="7" s="1"/>
  <c r="AF189" i="7"/>
  <c r="AH189" i="7" s="1"/>
  <c r="AF190" i="7"/>
  <c r="AH190" i="7" s="1"/>
  <c r="AF191" i="7"/>
  <c r="AH191" i="7" s="1"/>
  <c r="AF192" i="7"/>
  <c r="AH192" i="7" s="1"/>
  <c r="AF193" i="7"/>
  <c r="AH193" i="7" s="1"/>
  <c r="AF194" i="7"/>
  <c r="AH194" i="7" s="1"/>
  <c r="AF195" i="7"/>
  <c r="AH195" i="7" s="1"/>
  <c r="AF197" i="7"/>
  <c r="AH197" i="7" s="1"/>
  <c r="AD7" i="7"/>
  <c r="AD8" i="7"/>
  <c r="AD9" i="7"/>
  <c r="AD10" i="7"/>
  <c r="AD11" i="7"/>
  <c r="AD12" i="7"/>
  <c r="AD13" i="7"/>
  <c r="AD14" i="7"/>
  <c r="AD15" i="7"/>
  <c r="AD20" i="7"/>
  <c r="AD22" i="7"/>
  <c r="AD23" i="7"/>
  <c r="AD24" i="7"/>
  <c r="AD25" i="7"/>
  <c r="AD26" i="7"/>
  <c r="AD27" i="7"/>
  <c r="AD28" i="7"/>
  <c r="AD29" i="7"/>
  <c r="AD30" i="7"/>
  <c r="AD31" i="7"/>
  <c r="AD32" i="7"/>
  <c r="AD34" i="7"/>
  <c r="AD36" i="7"/>
  <c r="AD37" i="7"/>
  <c r="AD38" i="7"/>
  <c r="AD39" i="7"/>
  <c r="AD40" i="7"/>
  <c r="AD41" i="7"/>
  <c r="AD42" i="7"/>
  <c r="AD43" i="7"/>
  <c r="AD44" i="7"/>
  <c r="AD48" i="7"/>
  <c r="AD50" i="7"/>
  <c r="AD51" i="7"/>
  <c r="AD52" i="7"/>
  <c r="AD53" i="7"/>
  <c r="AD54" i="7"/>
  <c r="AD55" i="7"/>
  <c r="AD56" i="7"/>
  <c r="AD57" i="7"/>
  <c r="AD58" i="7"/>
  <c r="AD59" i="7"/>
  <c r="AD60" i="7"/>
  <c r="AD64" i="7"/>
  <c r="AD65" i="7"/>
  <c r="AD66" i="7"/>
  <c r="AD67" i="7"/>
  <c r="AD68" i="7"/>
  <c r="AD69" i="7"/>
  <c r="AD70" i="7"/>
  <c r="AD71" i="7"/>
  <c r="AD72" i="7"/>
  <c r="AD73" i="7"/>
  <c r="AD74" i="7"/>
  <c r="AD76" i="7"/>
  <c r="AD78" i="7"/>
  <c r="AD79" i="7"/>
  <c r="AD80" i="7"/>
  <c r="AD81" i="7"/>
  <c r="AD82" i="7"/>
  <c r="AD83" i="7"/>
  <c r="AD84" i="7"/>
  <c r="AD85" i="7"/>
  <c r="AD86" i="7"/>
  <c r="AD87" i="7"/>
  <c r="AD88" i="7"/>
  <c r="AD91" i="7"/>
  <c r="AD93" i="7"/>
  <c r="AD94" i="7"/>
  <c r="AD95" i="7"/>
  <c r="AD96" i="7"/>
  <c r="AD97" i="7"/>
  <c r="AD98" i="7"/>
  <c r="AD99" i="7"/>
  <c r="AD100" i="7"/>
  <c r="AD101" i="7"/>
  <c r="AD102" i="7"/>
  <c r="AD103" i="7"/>
  <c r="AD105" i="7"/>
  <c r="AD109" i="7"/>
  <c r="AD110" i="7"/>
  <c r="AD111" i="7"/>
  <c r="AD112" i="7"/>
  <c r="AD113" i="7"/>
  <c r="AD114" i="7"/>
  <c r="AD116" i="7"/>
  <c r="AD117" i="7"/>
  <c r="AD118" i="7"/>
  <c r="AD119" i="7"/>
  <c r="AD120" i="7"/>
  <c r="AD123" i="7"/>
  <c r="AD124" i="7"/>
  <c r="AD125" i="7"/>
  <c r="AD126" i="7"/>
  <c r="AD127" i="7"/>
  <c r="AD128" i="7"/>
  <c r="AD129" i="7"/>
  <c r="AD130" i="7"/>
  <c r="AD131" i="7"/>
  <c r="AD132" i="7"/>
  <c r="AD133" i="7"/>
  <c r="AD135" i="7"/>
  <c r="AD138" i="7"/>
  <c r="AD139" i="7"/>
  <c r="AD140" i="7"/>
  <c r="AD141" i="7"/>
  <c r="AD142" i="7"/>
  <c r="AD143" i="7"/>
  <c r="AD144" i="7"/>
  <c r="AD145" i="7"/>
  <c r="AD146" i="7"/>
  <c r="AD150" i="7"/>
  <c r="AD155" i="7"/>
  <c r="AD156" i="7"/>
  <c r="AD157" i="7"/>
  <c r="AD158" i="7"/>
  <c r="AD159" i="7"/>
  <c r="AD160" i="7"/>
  <c r="AD161" i="7"/>
  <c r="AD162" i="7"/>
  <c r="AD163" i="7"/>
  <c r="AD164" i="7"/>
  <c r="AD165" i="7"/>
  <c r="AD168" i="7"/>
  <c r="AD170" i="7"/>
  <c r="AD171" i="7"/>
  <c r="AD172" i="7"/>
  <c r="AD173" i="7"/>
  <c r="AD174" i="7"/>
  <c r="AD175" i="7"/>
  <c r="AD176" i="7"/>
  <c r="AD177" i="7"/>
  <c r="AD178" i="7"/>
  <c r="AD183" i="7"/>
  <c r="AD185" i="7"/>
  <c r="AD186" i="7"/>
  <c r="AD187" i="7"/>
  <c r="AD188" i="7"/>
  <c r="AD189" i="7"/>
  <c r="AD190" i="7"/>
  <c r="AD191" i="7"/>
  <c r="AD192" i="7"/>
  <c r="AD193" i="7"/>
  <c r="AD194" i="7"/>
  <c r="AD195" i="7"/>
  <c r="AD197" i="7"/>
  <c r="AD6" i="7"/>
  <c r="AF6" i="7"/>
  <c r="AH6" i="7" s="1"/>
  <c r="AA21" i="7" l="1"/>
  <c r="Z21" i="7" l="1"/>
  <c r="Y21" i="7" l="1"/>
  <c r="X21" i="7" l="1"/>
  <c r="W21" i="7" l="1"/>
  <c r="T21" i="7" l="1"/>
  <c r="V21" i="7"/>
  <c r="AC119" i="7" l="1"/>
  <c r="AI119" i="7" l="1"/>
  <c r="AJ119" i="7" s="1"/>
  <c r="AC93" i="7" l="1"/>
  <c r="AI93" i="7" l="1"/>
  <c r="AJ93" i="7" s="1"/>
  <c r="AC156" i="7" l="1"/>
  <c r="AI156" i="7" s="1"/>
  <c r="AJ156" i="7" s="1"/>
  <c r="AC157" i="7"/>
  <c r="AI157" i="7" s="1"/>
  <c r="AJ157" i="7" s="1"/>
  <c r="AC158" i="7"/>
  <c r="AI158" i="7" s="1"/>
  <c r="AJ158" i="7" s="1"/>
  <c r="AC159" i="7"/>
  <c r="AI159" i="7" s="1"/>
  <c r="AJ159" i="7" s="1"/>
  <c r="AC160" i="7"/>
  <c r="AI160" i="7" s="1"/>
  <c r="AJ160" i="7" s="1"/>
  <c r="AC161" i="7"/>
  <c r="AC162" i="7"/>
  <c r="AC163" i="7"/>
  <c r="AI163" i="7" s="1"/>
  <c r="AC164" i="7"/>
  <c r="AI164" i="7" s="1"/>
  <c r="AJ164" i="7" s="1"/>
  <c r="AC165" i="7"/>
  <c r="AC168" i="7"/>
  <c r="AC155" i="7"/>
  <c r="AC194" i="7"/>
  <c r="AC195" i="7"/>
  <c r="AI195" i="7" s="1"/>
  <c r="AJ195" i="7" s="1"/>
  <c r="AB198" i="7"/>
  <c r="AA198" i="7"/>
  <c r="Z198" i="7"/>
  <c r="Y198" i="7"/>
  <c r="X198" i="7"/>
  <c r="W198" i="7"/>
  <c r="V198" i="7"/>
  <c r="U198" i="7"/>
  <c r="T198" i="7"/>
  <c r="S198" i="7"/>
  <c r="R198" i="7"/>
  <c r="Q198" i="7"/>
  <c r="P198" i="7"/>
  <c r="AC197" i="7"/>
  <c r="AC193" i="7"/>
  <c r="AC192" i="7"/>
  <c r="AC191" i="7"/>
  <c r="AC190" i="7"/>
  <c r="AC189" i="7"/>
  <c r="AC188" i="7"/>
  <c r="AC187" i="7"/>
  <c r="AC186" i="7"/>
  <c r="AC185" i="7"/>
  <c r="AI185" i="7" s="1"/>
  <c r="AC131" i="7"/>
  <c r="AC132" i="7"/>
  <c r="AC102" i="7"/>
  <c r="AC88" i="7"/>
  <c r="AC43" i="7"/>
  <c r="AC32" i="7"/>
  <c r="AI32" i="7" s="1"/>
  <c r="AC14" i="7"/>
  <c r="AI14" i="7" s="1"/>
  <c r="AJ14" i="7" s="1"/>
  <c r="AC15" i="7"/>
  <c r="R21" i="7"/>
  <c r="AC20" i="7"/>
  <c r="AB151" i="7"/>
  <c r="AC41" i="7"/>
  <c r="P49" i="7"/>
  <c r="AC110" i="7"/>
  <c r="AC116" i="7"/>
  <c r="AI116" i="7" s="1"/>
  <c r="AJ116" i="7" s="1"/>
  <c r="AC113" i="7"/>
  <c r="AC120" i="7"/>
  <c r="AC112" i="7"/>
  <c r="AC129" i="7"/>
  <c r="AC130" i="7"/>
  <c r="AC133" i="7"/>
  <c r="AC135" i="7"/>
  <c r="AC105" i="7"/>
  <c r="AC100" i="7"/>
  <c r="AC101" i="7"/>
  <c r="AC103" i="7"/>
  <c r="AI103" i="7" s="1"/>
  <c r="AC57" i="7"/>
  <c r="AC58" i="7"/>
  <c r="AI58" i="7" s="1"/>
  <c r="AJ58" i="7" s="1"/>
  <c r="AC60" i="7"/>
  <c r="AI60" i="7" s="1"/>
  <c r="AC31" i="7"/>
  <c r="AI31" i="7" s="1"/>
  <c r="AJ31" i="7" s="1"/>
  <c r="AC73" i="7"/>
  <c r="AI73" i="7" s="1"/>
  <c r="AJ73" i="7" s="1"/>
  <c r="AC74" i="7"/>
  <c r="AI74" i="7" s="1"/>
  <c r="AJ74" i="7" s="1"/>
  <c r="AC10" i="7"/>
  <c r="AC13" i="7"/>
  <c r="AC22" i="7"/>
  <c r="AC38" i="7"/>
  <c r="AC37" i="7"/>
  <c r="AC70" i="7"/>
  <c r="AC99" i="7"/>
  <c r="AC98" i="7"/>
  <c r="AC97" i="7"/>
  <c r="AC96" i="7"/>
  <c r="AI96" i="7" s="1"/>
  <c r="AJ96" i="7" s="1"/>
  <c r="AC95" i="7"/>
  <c r="AC94" i="7"/>
  <c r="AC128" i="7"/>
  <c r="AC127" i="7"/>
  <c r="AC126" i="7"/>
  <c r="AC125" i="7"/>
  <c r="AC124" i="7"/>
  <c r="AC123" i="7"/>
  <c r="AC141" i="7"/>
  <c r="AC178" i="7"/>
  <c r="AC171" i="7"/>
  <c r="AC172" i="7"/>
  <c r="AC173" i="7"/>
  <c r="AC174" i="7"/>
  <c r="AC175" i="7"/>
  <c r="AC176" i="7"/>
  <c r="AI176" i="7" s="1"/>
  <c r="AJ176" i="7" s="1"/>
  <c r="AC177" i="7"/>
  <c r="AI177" i="7" s="1"/>
  <c r="AJ177" i="7" s="1"/>
  <c r="AC170" i="7"/>
  <c r="AC86" i="7"/>
  <c r="AC82" i="7"/>
  <c r="AC183" i="7"/>
  <c r="AC138" i="7"/>
  <c r="AC139" i="7"/>
  <c r="AC150" i="7"/>
  <c r="AI150" i="7" s="1"/>
  <c r="AC144" i="7"/>
  <c r="AC140" i="7"/>
  <c r="AC142" i="7"/>
  <c r="AC143" i="7"/>
  <c r="AC145" i="7"/>
  <c r="AC146" i="7"/>
  <c r="AC114" i="7"/>
  <c r="AC111" i="7"/>
  <c r="AC109" i="7"/>
  <c r="AC117" i="7"/>
  <c r="AC118" i="7"/>
  <c r="AC80" i="7"/>
  <c r="AC78" i="7"/>
  <c r="AC81" i="7"/>
  <c r="AC79" i="7"/>
  <c r="AC85" i="7"/>
  <c r="AC83" i="7"/>
  <c r="AC87" i="7"/>
  <c r="AI87" i="7" s="1"/>
  <c r="AC91" i="7"/>
  <c r="AI91" i="7" s="1"/>
  <c r="AC84" i="7"/>
  <c r="AC67" i="7"/>
  <c r="AC71" i="7"/>
  <c r="AI71" i="7" s="1"/>
  <c r="AJ71" i="7" s="1"/>
  <c r="AC76" i="7"/>
  <c r="AC69" i="7"/>
  <c r="AC68" i="7"/>
  <c r="AC66" i="7"/>
  <c r="AC64" i="7"/>
  <c r="AC65" i="7"/>
  <c r="AC72" i="7"/>
  <c r="AI72" i="7" s="1"/>
  <c r="AJ72" i="7" s="1"/>
  <c r="AC53" i="7"/>
  <c r="AC55" i="7"/>
  <c r="AC56" i="7"/>
  <c r="AC51" i="7"/>
  <c r="AC54" i="7"/>
  <c r="AI54" i="7" s="1"/>
  <c r="AJ54" i="7" s="1"/>
  <c r="AC50" i="7"/>
  <c r="AC52" i="7"/>
  <c r="AC39" i="7"/>
  <c r="AC48" i="7"/>
  <c r="AC40" i="7"/>
  <c r="AC36" i="7"/>
  <c r="AI36" i="7" s="1"/>
  <c r="AJ36" i="7" s="1"/>
  <c r="AC42" i="7"/>
  <c r="AC27" i="7"/>
  <c r="AI27" i="7" s="1"/>
  <c r="AJ27" i="7" s="1"/>
  <c r="AC24" i="7"/>
  <c r="AC29" i="7"/>
  <c r="AC23" i="7"/>
  <c r="AC28" i="7"/>
  <c r="AC30" i="7"/>
  <c r="AC25" i="7"/>
  <c r="AC26" i="7"/>
  <c r="AI26" i="7" s="1"/>
  <c r="AJ26" i="7" s="1"/>
  <c r="AC34" i="7"/>
  <c r="AC11" i="7"/>
  <c r="AC6" i="7"/>
  <c r="AI6" i="7" s="1"/>
  <c r="AC9" i="7"/>
  <c r="AC7" i="7"/>
  <c r="AC8" i="7"/>
  <c r="AC12" i="7"/>
  <c r="AB106" i="7"/>
  <c r="AB169" i="7"/>
  <c r="AB92" i="7"/>
  <c r="AB184" i="7"/>
  <c r="AB61" i="7"/>
  <c r="AB121" i="7"/>
  <c r="AB136" i="7"/>
  <c r="AB77" i="7"/>
  <c r="AB49" i="7"/>
  <c r="AB35" i="7"/>
  <c r="AA184" i="7"/>
  <c r="AA169" i="7"/>
  <c r="AA151" i="7"/>
  <c r="AA136" i="7"/>
  <c r="AA121" i="7"/>
  <c r="AA106" i="7"/>
  <c r="AA92" i="7"/>
  <c r="AA77" i="7"/>
  <c r="AA61" i="7"/>
  <c r="AA49" i="7"/>
  <c r="AA35" i="7"/>
  <c r="Z184" i="7"/>
  <c r="Y184" i="7"/>
  <c r="X184" i="7"/>
  <c r="W184" i="7"/>
  <c r="V184" i="7"/>
  <c r="U184" i="7"/>
  <c r="T184" i="7"/>
  <c r="S184" i="7"/>
  <c r="R184" i="7"/>
  <c r="Q184" i="7"/>
  <c r="P184" i="7"/>
  <c r="Z169" i="7"/>
  <c r="Y169" i="7"/>
  <c r="X169" i="7"/>
  <c r="W169" i="7"/>
  <c r="V169" i="7"/>
  <c r="U169" i="7"/>
  <c r="T169" i="7"/>
  <c r="S169" i="7"/>
  <c r="R169" i="7"/>
  <c r="Q169" i="7"/>
  <c r="P169" i="7"/>
  <c r="Y136" i="7"/>
  <c r="Y61" i="7"/>
  <c r="Y35" i="7"/>
  <c r="Y49" i="7"/>
  <c r="Y151" i="7"/>
  <c r="Y77" i="7"/>
  <c r="Y106" i="7"/>
  <c r="Y92" i="7"/>
  <c r="Y121" i="7"/>
  <c r="X121" i="7"/>
  <c r="X151" i="7"/>
  <c r="X35" i="7"/>
  <c r="X92" i="7"/>
  <c r="X106" i="7"/>
  <c r="X49" i="7"/>
  <c r="X77" i="7"/>
  <c r="X136" i="7"/>
  <c r="X61" i="7"/>
  <c r="Q35" i="7"/>
  <c r="R35" i="7"/>
  <c r="S35" i="7"/>
  <c r="T35" i="7"/>
  <c r="U35" i="7"/>
  <c r="V35" i="7"/>
  <c r="W35" i="7"/>
  <c r="Z35" i="7"/>
  <c r="P35" i="7"/>
  <c r="Z151" i="7"/>
  <c r="W151" i="7"/>
  <c r="V151" i="7"/>
  <c r="U151" i="7"/>
  <c r="T151" i="7"/>
  <c r="S151" i="7"/>
  <c r="R151" i="7"/>
  <c r="Q151" i="7"/>
  <c r="P151" i="7"/>
  <c r="Q136" i="7"/>
  <c r="R136" i="7"/>
  <c r="S136" i="7"/>
  <c r="T136" i="7"/>
  <c r="U136" i="7"/>
  <c r="V136" i="7"/>
  <c r="W136" i="7"/>
  <c r="Z136" i="7"/>
  <c r="P136" i="7"/>
  <c r="Q49" i="7"/>
  <c r="R49" i="7"/>
  <c r="S49" i="7"/>
  <c r="T49" i="7"/>
  <c r="U49" i="7"/>
  <c r="V49" i="7"/>
  <c r="W49" i="7"/>
  <c r="Z49" i="7"/>
  <c r="P61" i="7"/>
  <c r="Q61" i="7"/>
  <c r="R61" i="7"/>
  <c r="S61" i="7"/>
  <c r="T61" i="7"/>
  <c r="U61" i="7"/>
  <c r="V61" i="7"/>
  <c r="W61" i="7"/>
  <c r="Z61" i="7"/>
  <c r="P77" i="7"/>
  <c r="Q77" i="7"/>
  <c r="R77" i="7"/>
  <c r="S77" i="7"/>
  <c r="T77" i="7"/>
  <c r="U77" i="7"/>
  <c r="V77" i="7"/>
  <c r="W77" i="7"/>
  <c r="Z77" i="7"/>
  <c r="P92" i="7"/>
  <c r="Q92" i="7"/>
  <c r="R92" i="7"/>
  <c r="S92" i="7"/>
  <c r="T92" i="7"/>
  <c r="U92" i="7"/>
  <c r="V92" i="7"/>
  <c r="W92" i="7"/>
  <c r="Z92" i="7"/>
  <c r="P106" i="7"/>
  <c r="Q106" i="7"/>
  <c r="R106" i="7"/>
  <c r="S106" i="7"/>
  <c r="T106" i="7"/>
  <c r="U106" i="7"/>
  <c r="V106" i="7"/>
  <c r="W106" i="7"/>
  <c r="Z106" i="7"/>
  <c r="P121" i="7"/>
  <c r="Q121" i="7"/>
  <c r="R121" i="7"/>
  <c r="S121" i="7"/>
  <c r="T121" i="7"/>
  <c r="U121" i="7"/>
  <c r="V121" i="7"/>
  <c r="W121" i="7"/>
  <c r="Z121" i="7"/>
  <c r="AI12" i="7" l="1"/>
  <c r="AJ12" i="7" s="1"/>
  <c r="AI34" i="7"/>
  <c r="AI25" i="7"/>
  <c r="AJ25" i="7" s="1"/>
  <c r="AI28" i="7"/>
  <c r="AJ28" i="7" s="1"/>
  <c r="AI29" i="7"/>
  <c r="AJ29" i="7" s="1"/>
  <c r="AI48" i="7"/>
  <c r="AI52" i="7"/>
  <c r="AJ52" i="7" s="1"/>
  <c r="AI56" i="7"/>
  <c r="AJ56" i="7" s="1"/>
  <c r="AI53" i="7"/>
  <c r="AJ53" i="7" s="1"/>
  <c r="AI65" i="7"/>
  <c r="AJ65" i="7" s="1"/>
  <c r="AI66" i="7"/>
  <c r="AJ66" i="7" s="1"/>
  <c r="AI69" i="7"/>
  <c r="AJ69" i="7" s="1"/>
  <c r="AI84" i="7"/>
  <c r="AJ84" i="7" s="1"/>
  <c r="AI85" i="7"/>
  <c r="AJ85" i="7" s="1"/>
  <c r="AI81" i="7"/>
  <c r="AJ81" i="7" s="1"/>
  <c r="AI80" i="7"/>
  <c r="AJ80" i="7" s="1"/>
  <c r="AI117" i="7"/>
  <c r="AJ117" i="7" s="1"/>
  <c r="AI111" i="7"/>
  <c r="AJ111" i="7" s="1"/>
  <c r="AI146" i="7"/>
  <c r="AI143" i="7"/>
  <c r="AJ143" i="7" s="1"/>
  <c r="AI140" i="7"/>
  <c r="AJ140" i="7" s="1"/>
  <c r="AI138" i="7"/>
  <c r="AI183" i="7"/>
  <c r="AI86" i="7"/>
  <c r="AJ86" i="7" s="1"/>
  <c r="AI175" i="7"/>
  <c r="AJ175" i="7" s="1"/>
  <c r="AI173" i="7"/>
  <c r="AJ173" i="7" s="1"/>
  <c r="AI171" i="7"/>
  <c r="AJ171" i="7" s="1"/>
  <c r="AI141" i="7"/>
  <c r="AJ141" i="7" s="1"/>
  <c r="AI124" i="7"/>
  <c r="AJ124" i="7" s="1"/>
  <c r="AI126" i="7"/>
  <c r="AJ126" i="7" s="1"/>
  <c r="AI128" i="7"/>
  <c r="AJ128" i="7" s="1"/>
  <c r="AI95" i="7"/>
  <c r="AJ95" i="7" s="1"/>
  <c r="AI97" i="7"/>
  <c r="AJ97" i="7" s="1"/>
  <c r="AI99" i="7"/>
  <c r="AJ99" i="7" s="1"/>
  <c r="AI37" i="7"/>
  <c r="AJ37" i="7" s="1"/>
  <c r="AI57" i="7"/>
  <c r="AJ57" i="7" s="1"/>
  <c r="AI101" i="7"/>
  <c r="AJ101" i="7" s="1"/>
  <c r="AI105" i="7"/>
  <c r="AI133" i="7"/>
  <c r="AJ133" i="7" s="1"/>
  <c r="AI129" i="7"/>
  <c r="AJ129" i="7" s="1"/>
  <c r="AI120" i="7"/>
  <c r="AI44" i="7"/>
  <c r="AJ44" i="7" s="1"/>
  <c r="AI88" i="7"/>
  <c r="AJ88" i="7" s="1"/>
  <c r="AI132" i="7"/>
  <c r="AJ132" i="7" s="1"/>
  <c r="AI186" i="7"/>
  <c r="AJ186" i="7" s="1"/>
  <c r="AI188" i="7"/>
  <c r="AJ188" i="7" s="1"/>
  <c r="AI190" i="7"/>
  <c r="AJ190" i="7" s="1"/>
  <c r="AI192" i="7"/>
  <c r="AJ192" i="7" s="1"/>
  <c r="AI197" i="7"/>
  <c r="AI155" i="7"/>
  <c r="AI165" i="7"/>
  <c r="AJ165" i="7" s="1"/>
  <c r="AI161" i="7"/>
  <c r="AJ161" i="7" s="1"/>
  <c r="AI11" i="7"/>
  <c r="AJ11" i="7" s="1"/>
  <c r="AI30" i="7"/>
  <c r="AJ30" i="7" s="1"/>
  <c r="AI23" i="7"/>
  <c r="AJ23" i="7" s="1"/>
  <c r="AI24" i="7"/>
  <c r="AJ24" i="7" s="1"/>
  <c r="AI42" i="7"/>
  <c r="AJ42" i="7" s="1"/>
  <c r="AI40" i="7"/>
  <c r="AJ40" i="7" s="1"/>
  <c r="AI39" i="7"/>
  <c r="AJ39" i="7" s="1"/>
  <c r="AI50" i="7"/>
  <c r="AI51" i="7"/>
  <c r="AJ51" i="7" s="1"/>
  <c r="AI55" i="7"/>
  <c r="AJ55" i="7" s="1"/>
  <c r="AI64" i="7"/>
  <c r="AI68" i="7"/>
  <c r="AJ68" i="7" s="1"/>
  <c r="AI76" i="7"/>
  <c r="AI67" i="7"/>
  <c r="AJ67" i="7" s="1"/>
  <c r="AI83" i="7"/>
  <c r="AJ83" i="7" s="1"/>
  <c r="AI79" i="7"/>
  <c r="AJ79" i="7" s="1"/>
  <c r="AI78" i="7"/>
  <c r="AI118" i="7"/>
  <c r="AJ118" i="7" s="1"/>
  <c r="AI109" i="7"/>
  <c r="AI114" i="7"/>
  <c r="AJ114" i="7" s="1"/>
  <c r="AI145" i="7"/>
  <c r="AJ145" i="7" s="1"/>
  <c r="AI142" i="7"/>
  <c r="AJ142" i="7" s="1"/>
  <c r="AI144" i="7"/>
  <c r="AJ144" i="7" s="1"/>
  <c r="AI139" i="7"/>
  <c r="AJ139" i="7" s="1"/>
  <c r="AI82" i="7"/>
  <c r="AJ82" i="7" s="1"/>
  <c r="AI170" i="7"/>
  <c r="AI174" i="7"/>
  <c r="AJ174" i="7" s="1"/>
  <c r="AI172" i="7"/>
  <c r="AJ172" i="7" s="1"/>
  <c r="AI178" i="7"/>
  <c r="AJ178" i="7" s="1"/>
  <c r="AI123" i="7"/>
  <c r="AI125" i="7"/>
  <c r="AJ125" i="7" s="1"/>
  <c r="AI127" i="7"/>
  <c r="AJ127" i="7" s="1"/>
  <c r="AI94" i="7"/>
  <c r="AI98" i="7"/>
  <c r="AJ98" i="7" s="1"/>
  <c r="AI70" i="7"/>
  <c r="AJ70" i="7" s="1"/>
  <c r="AI38" i="7"/>
  <c r="AJ38" i="7" s="1"/>
  <c r="AI22" i="7"/>
  <c r="AI100" i="7"/>
  <c r="AJ100" i="7" s="1"/>
  <c r="AI135" i="7"/>
  <c r="AI130" i="7"/>
  <c r="AJ130" i="7" s="1"/>
  <c r="AI112" i="7"/>
  <c r="AJ112" i="7" s="1"/>
  <c r="AI113" i="7"/>
  <c r="AJ113" i="7" s="1"/>
  <c r="AI110" i="7"/>
  <c r="AJ110" i="7" s="1"/>
  <c r="AI41" i="7"/>
  <c r="AJ41" i="7" s="1"/>
  <c r="AI43" i="7"/>
  <c r="AJ43" i="7" s="1"/>
  <c r="AI102" i="7"/>
  <c r="AI131" i="7"/>
  <c r="AJ131" i="7" s="1"/>
  <c r="AJ185" i="7"/>
  <c r="AI187" i="7"/>
  <c r="AJ187" i="7" s="1"/>
  <c r="AI189" i="7"/>
  <c r="AJ189" i="7" s="1"/>
  <c r="AI191" i="7"/>
  <c r="AJ191" i="7" s="1"/>
  <c r="AI193" i="7"/>
  <c r="AJ193" i="7" s="1"/>
  <c r="AI194" i="7"/>
  <c r="AI168" i="7"/>
  <c r="AI162" i="7"/>
  <c r="AJ162" i="7" s="1"/>
  <c r="AI9" i="7"/>
  <c r="AJ9" i="7" s="1"/>
  <c r="AI7" i="7"/>
  <c r="AJ7" i="7" s="1"/>
  <c r="AI13" i="7"/>
  <c r="AJ13" i="7" s="1"/>
  <c r="AI10" i="7"/>
  <c r="AJ10" i="7" s="1"/>
  <c r="AI20" i="7"/>
  <c r="AI15" i="7"/>
  <c r="AJ15" i="7" s="1"/>
  <c r="AI8" i="7"/>
  <c r="AC184" i="7"/>
  <c r="AC198" i="7"/>
  <c r="AC169" i="7"/>
  <c r="AC106" i="7"/>
  <c r="AC92" i="7"/>
  <c r="AC49" i="7"/>
  <c r="AC21" i="7"/>
  <c r="AC136" i="7"/>
  <c r="AC35" i="7"/>
  <c r="AC77" i="7"/>
  <c r="AC121" i="7"/>
  <c r="AC61" i="7"/>
  <c r="AC151" i="7"/>
  <c r="AK49" i="7" l="1"/>
  <c r="AK198" i="7"/>
  <c r="AI198" i="7"/>
  <c r="AI151" i="7"/>
  <c r="AJ138" i="7"/>
  <c r="AK151" i="7" s="1"/>
  <c r="AI35" i="7"/>
  <c r="AJ22" i="7"/>
  <c r="AK35" i="7" s="1"/>
  <c r="AJ94" i="7"/>
  <c r="AK106" i="7" s="1"/>
  <c r="AI106" i="7"/>
  <c r="AJ123" i="7"/>
  <c r="AK136" i="7" s="1"/>
  <c r="AI136" i="7"/>
  <c r="AJ170" i="7"/>
  <c r="AK184" i="7" s="1"/>
  <c r="AI184" i="7"/>
  <c r="AI121" i="7"/>
  <c r="AJ109" i="7"/>
  <c r="AK121" i="7" s="1"/>
  <c r="AI92" i="7"/>
  <c r="AJ78" i="7"/>
  <c r="AK92" i="7" s="1"/>
  <c r="AI77" i="7"/>
  <c r="AJ64" i="7"/>
  <c r="AK77" i="7" s="1"/>
  <c r="AJ50" i="7"/>
  <c r="AK61" i="7" s="1"/>
  <c r="AI61" i="7"/>
  <c r="AI169" i="7"/>
  <c r="AJ155" i="7"/>
  <c r="AK169" i="7" s="1"/>
  <c r="AI49" i="7"/>
  <c r="AJ8" i="7"/>
  <c r="AI21" i="7"/>
  <c r="AJ6" i="7"/>
  <c r="AK21" i="7" l="1"/>
</calcChain>
</file>

<file path=xl/sharedStrings.xml><?xml version="1.0" encoding="utf-8"?>
<sst xmlns="http://schemas.openxmlformats.org/spreadsheetml/2006/main" count="608" uniqueCount="324">
  <si>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</si>
  <si>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</si>
  <si>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</si>
  <si>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</si>
  <si>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</si>
  <si>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</si>
  <si>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</si>
  <si>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</si>
  <si>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</si>
  <si>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</si>
  <si>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Csapat-</t>
  </si>
  <si>
    <t>létszám</t>
  </si>
  <si>
    <t>Sor-</t>
  </si>
  <si>
    <t>szám</t>
  </si>
  <si>
    <t>Összesen:</t>
  </si>
  <si>
    <t>XIV.</t>
  </si>
  <si>
    <t>XV.</t>
  </si>
  <si>
    <t>XVI.</t>
  </si>
  <si>
    <t>XVII.</t>
  </si>
  <si>
    <t>XVIII.</t>
  </si>
  <si>
    <t>XIX.</t>
  </si>
  <si>
    <t>XX.</t>
  </si>
  <si>
    <t>XXI.</t>
  </si>
  <si>
    <t>XXII.</t>
  </si>
  <si>
    <t>XXIII.</t>
  </si>
  <si>
    <t>XXIV.</t>
  </si>
  <si>
    <t>XXVI.</t>
  </si>
  <si>
    <t>XXV.</t>
  </si>
  <si>
    <t>Tavaszi átlag</t>
  </si>
  <si>
    <t>Őszi ütött fa</t>
  </si>
  <si>
    <t>Tavaszi mérk. szám</t>
  </si>
  <si>
    <t>Őszi mérk. szám</t>
  </si>
  <si>
    <t>Éves mérk. szám</t>
  </si>
  <si>
    <t>Éves össz. fa</t>
  </si>
  <si>
    <t>Éves átlag</t>
  </si>
  <si>
    <t>Legjobb egyéni átlag</t>
  </si>
  <si>
    <t>csere</t>
  </si>
  <si>
    <t>Patyi Rum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</si>
  <si>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</si>
  <si>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</si>
  <si>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</si>
  <si>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</si>
  <si>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</si>
  <si>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</si>
  <si>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</si>
  <si>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</si>
  <si>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</si>
  <si>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</si>
  <si>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</si>
  <si>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</si>
  <si>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Varga László</t>
  </si>
  <si>
    <t>Bődi József</t>
  </si>
  <si>
    <t>Varga Tibor</t>
  </si>
  <si>
    <t>Dénes István</t>
  </si>
  <si>
    <t>Dugovics Ádám</t>
  </si>
  <si>
    <t>Bíró László</t>
  </si>
  <si>
    <t>Rovó Ferenc</t>
  </si>
  <si>
    <t>Bognár József</t>
  </si>
  <si>
    <t>Németh Imre</t>
  </si>
  <si>
    <t>Kéri Lajos</t>
  </si>
  <si>
    <t>Varga Péter</t>
  </si>
  <si>
    <t>Németh Lajos</t>
  </si>
  <si>
    <t>Varga Árpád</t>
  </si>
  <si>
    <t>Németh András</t>
  </si>
  <si>
    <t>Varga Levente</t>
  </si>
  <si>
    <t>Horváth Ernő</t>
  </si>
  <si>
    <t>Varga Gábor</t>
  </si>
  <si>
    <t>Kerecsei János</t>
  </si>
  <si>
    <t>Litovel SE</t>
  </si>
  <si>
    <t>Vass László</t>
  </si>
  <si>
    <t>Vass Eszter</t>
  </si>
  <si>
    <t>Neubauer Andrea</t>
  </si>
  <si>
    <t>Kiss Zsolt</t>
  </si>
  <si>
    <t>Csuka Péter</t>
  </si>
  <si>
    <t>Szalai Imre</t>
  </si>
  <si>
    <t>Varga Balázs</t>
  </si>
  <si>
    <t>Zöld Sasok</t>
  </si>
  <si>
    <t>Simon László</t>
  </si>
  <si>
    <t>Németh Zsolt</t>
  </si>
  <si>
    <t>Patyi Csongor</t>
  </si>
  <si>
    <t>Erdélyi Zsolt</t>
  </si>
  <si>
    <t>Tamás József</t>
  </si>
  <si>
    <t>Baranyai András</t>
  </si>
  <si>
    <t>Tanai István</t>
  </si>
  <si>
    <t>Horváth Zoltán</t>
  </si>
  <si>
    <t>Ostffyasszonyfa TK</t>
  </si>
  <si>
    <t>Mihácsi Szabolcs</t>
  </si>
  <si>
    <t>Hajba Lajos</t>
  </si>
  <si>
    <t>Vörös Attila</t>
  </si>
  <si>
    <t>Vörös Tibor</t>
  </si>
  <si>
    <t>Buzás Jenő</t>
  </si>
  <si>
    <t>Nagy István</t>
  </si>
  <si>
    <t>Giczi József</t>
  </si>
  <si>
    <t>Horváth Gábor</t>
  </si>
  <si>
    <t>Pályakezdők</t>
  </si>
  <si>
    <t>id. Csete József</t>
  </si>
  <si>
    <t>ifj. Csete József</t>
  </si>
  <si>
    <t>Horváth Róbert</t>
  </si>
  <si>
    <t>Csóka Győző</t>
  </si>
  <si>
    <t>Nagy László</t>
  </si>
  <si>
    <t>Bokkon Sándor</t>
  </si>
  <si>
    <t>Sali Gábor</t>
  </si>
  <si>
    <t>Cirák Fortuna Söröző</t>
  </si>
  <si>
    <t>Bella Ernő</t>
  </si>
  <si>
    <t>Mesterházy Károly</t>
  </si>
  <si>
    <t>Pál Zoltán</t>
  </si>
  <si>
    <t>Lukácsi Gyula</t>
  </si>
  <si>
    <t>Gazdag Ernő</t>
  </si>
  <si>
    <t>Németh István</t>
  </si>
  <si>
    <t>Zsámboki István</t>
  </si>
  <si>
    <t>Műhely Étterem</t>
  </si>
  <si>
    <t>Kondor Attila</t>
  </si>
  <si>
    <t>Mészáros Zoltán</t>
  </si>
  <si>
    <t>Kovács László</t>
  </si>
  <si>
    <t>ifj. Kovács László</t>
  </si>
  <si>
    <t>Pungor Péter</t>
  </si>
  <si>
    <t>Varga Zoltán</t>
  </si>
  <si>
    <t>Patkó Ernő</t>
  </si>
  <si>
    <t>Csordás László</t>
  </si>
  <si>
    <t>Snapszer - Vasegerszeg</t>
  </si>
  <si>
    <t>Balogh Csaba</t>
  </si>
  <si>
    <t>Biczó Péter</t>
  </si>
  <si>
    <t>Horváthné Keszey Éva</t>
  </si>
  <si>
    <t>Horváth Péter</t>
  </si>
  <si>
    <t>Vajda Csaba</t>
  </si>
  <si>
    <t>Savanyó László</t>
  </si>
  <si>
    <t>Könczöl János</t>
  </si>
  <si>
    <t>Golyós Csajok</t>
  </si>
  <si>
    <t>Illés Gizella</t>
  </si>
  <si>
    <t>Lónai Gáborné</t>
  </si>
  <si>
    <t>Molnár Lászlóné</t>
  </si>
  <si>
    <t>Kovács Pálné</t>
  </si>
  <si>
    <t>Biczóné Gondos Ilona</t>
  </si>
  <si>
    <t>Móricz Zoltánné</t>
  </si>
  <si>
    <t>Tóth Péter</t>
  </si>
  <si>
    <t>Szabó Szilvia</t>
  </si>
  <si>
    <t>Kétjobbkezesek</t>
  </si>
  <si>
    <t>Farkasné Tóth Mária</t>
  </si>
  <si>
    <t>Varga Gizella</t>
  </si>
  <si>
    <t>Szalai-Mezei Andrea</t>
  </si>
  <si>
    <t>Szabó Anna</t>
  </si>
  <si>
    <t>Szabó Róbert</t>
  </si>
  <si>
    <t>Szalai Szabolcs</t>
  </si>
  <si>
    <t>Király Zoltán</t>
  </si>
  <si>
    <t>Király Tibor</t>
  </si>
  <si>
    <t>Szabó Balázs</t>
  </si>
  <si>
    <t>Gallen Ervin</t>
  </si>
  <si>
    <t>C+D Zöldség</t>
  </si>
  <si>
    <t>Németh Ákos</t>
  </si>
  <si>
    <t>Soós Nikoletta</t>
  </si>
  <si>
    <t>Varga Tamás</t>
  </si>
  <si>
    <t>Marácz Dániel</t>
  </si>
  <si>
    <t>Pájter Krisztián</t>
  </si>
  <si>
    <t>Keszey Lajos</t>
  </si>
  <si>
    <t>Mihók László</t>
  </si>
  <si>
    <t>Ambrus Zsolt</t>
  </si>
  <si>
    <t>Wittinger Zsolt</t>
  </si>
  <si>
    <t>Király Zsolt</t>
  </si>
  <si>
    <t>Ostffyasszonyfa TEAM</t>
  </si>
  <si>
    <t>Fehér Tímea</t>
  </si>
  <si>
    <t>Varga Renáta</t>
  </si>
  <si>
    <t>Horváth Diána</t>
  </si>
  <si>
    <t>Bagics László</t>
  </si>
  <si>
    <t>Szabó Zsolt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</si>
  <si>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</si>
  <si>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</si>
  <si>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</si>
  <si>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</si>
  <si>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</si>
  <si>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</si>
  <si>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</si>
  <si>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</si>
  <si>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</si>
  <si>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</si>
  <si>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</si>
  <si>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</si>
  <si>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</si>
  <si>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</si>
  <si>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</si>
  <si>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</si>
  <si>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</si>
  <si>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</si>
  <si>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</si>
  <si>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</si>
  <si>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</si>
  <si>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</si>
  <si>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</si>
  <si>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</si>
  <si>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</si>
  <si>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</si>
  <si>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</si>
  <si>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</si>
  <si>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</si>
  <si>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</si>
  <si>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Vánkos Zoltán</t>
  </si>
  <si>
    <t>Kovács Gábor</t>
  </si>
  <si>
    <t>Sulyok György</t>
  </si>
  <si>
    <t>Balogh Szabolcs</t>
  </si>
  <si>
    <t>Csak a tavaszi idényre lett nevezve!</t>
  </si>
  <si>
    <t>Csak az őszi idényben volt nevezve!</t>
  </si>
  <si>
    <t>Dugovics Titusz</t>
  </si>
  <si>
    <t>Desits Zoltán</t>
  </si>
  <si>
    <t>Répcelak Városi Tekebajnokság 2018. tavaszi és éves össz egyéni eredmények, átlagok</t>
  </si>
  <si>
    <t>Paor-Smolcz András</t>
  </si>
  <si>
    <t>Old Boys</t>
  </si>
  <si>
    <t>Asbóth István</t>
  </si>
  <si>
    <t>Jámbor Antal</t>
  </si>
  <si>
    <t>Rövid Péter</t>
  </si>
  <si>
    <t>Fodor Lajos</t>
  </si>
  <si>
    <t>Fülöp Tamás</t>
  </si>
  <si>
    <t>Horváth F. Zoltán</t>
  </si>
  <si>
    <t>Baranyi Zoltán</t>
  </si>
  <si>
    <t>Nagy Antal</t>
  </si>
  <si>
    <t>Varga Vera</t>
  </si>
  <si>
    <t>Horváth Béla</t>
  </si>
  <si>
    <t>Kulcsárné Aranka</t>
  </si>
  <si>
    <t>Tóth Ildikó</t>
  </si>
  <si>
    <t>Vörösné Vera</t>
  </si>
  <si>
    <t>Vörösné Ibolya</t>
  </si>
  <si>
    <t>Mihácsiné Enikő</t>
  </si>
  <si>
    <t>Lőrincz József</t>
  </si>
  <si>
    <t>Szarka Miklós</t>
  </si>
  <si>
    <t>Sulyok András</t>
  </si>
  <si>
    <t>Csete Balázs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</si>
  <si>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</si>
  <si>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</si>
  <si>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</si>
  <si>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</si>
  <si>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</si>
  <si>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</si>
  <si>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</si>
  <si>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</si>
  <si>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</si>
  <si>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</si>
  <si>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</si>
  <si>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</si>
  <si>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</si>
  <si>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</si>
  <si>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</si>
  <si>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</si>
  <si>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</si>
  <si>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</si>
  <si>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</si>
  <si>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</si>
  <si>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</si>
  <si>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</si>
  <si>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</si>
  <si>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</si>
  <si>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</si>
  <si>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</si>
  <si>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</si>
  <si>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</si>
  <si>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</si>
  <si>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</si>
  <si>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</si>
  <si>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</si>
  <si>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</si>
  <si>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</si>
  <si>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</si>
  <si>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</si>
  <si>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</si>
  <si>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</si>
  <si>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</si>
  <si>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</si>
  <si>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</si>
  <si>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</si>
  <si>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</si>
  <si>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</si>
  <si>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</si>
  <si>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</si>
  <si>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</si>
  <si>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</si>
  <si>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</si>
  <si>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</si>
  <si>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</si>
  <si>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</si>
  <si>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</si>
  <si>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</si>
  <si>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</si>
  <si>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</si>
  <si>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</si>
  <si>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</si>
  <si>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</si>
  <si>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</si>
  <si>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</si>
  <si>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</si>
  <si>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</si>
  <si>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</si>
  <si>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</si>
  <si>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</si>
  <si>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</si>
  <si>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</si>
  <si>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</si>
  <si>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</si>
  <si>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</si>
  <si>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</si>
  <si>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</si>
  <si>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</si>
  <si>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</si>
  <si>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</si>
  <si>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</si>
  <si>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</si>
  <si>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</si>
  <si>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</si>
  <si>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</si>
  <si>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</si>
  <si>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</si>
  <si>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</si>
  <si>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</si>
  <si>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</si>
  <si>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</si>
  <si>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</si>
  <si>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</si>
  <si>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</si>
  <si>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</si>
  <si>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</si>
  <si>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Szélesi Géza</t>
  </si>
  <si>
    <t>csere (őszi össz. eredmény)</t>
  </si>
  <si>
    <t>Németh Szandra</t>
  </si>
  <si>
    <t>Süle József</t>
  </si>
  <si>
    <t>Mészáros-Varga Brigitta</t>
  </si>
  <si>
    <t>Németh Gábor</t>
  </si>
  <si>
    <t>Mihácsiné Betti</t>
  </si>
  <si>
    <t>Iker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</si>
</sst>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6" x14ac:knownFonts="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2"/>
      <color theme="9" tint="-0.499984740745262"/>
      <name val="Arial CE"/>
      <charset val="238"/>
    </font>
    <font>
      <sz val="10"/>
      <color theme="1"/>
      <name val="Arial CE"/>
    </font>
    <font>
      <b/>
      <sz val="14"/>
      <color theme="4"/>
      <name val="Arial CE"/>
      <charset val="238"/>
    </font>
    <font>
      <b/>
      <sz val="12"/>
      <color rgb="FF00B050"/>
      <name val="Arial CE"/>
      <charset val="238"/>
    </font>
    <font>
      <b/>
      <sz val="11"/>
      <color theme="5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charset val="238"/>
    </font>
    <font>
      <sz val="10"/>
      <color rgb="FF0070C0"/>
      <name val="Arial CE"/>
    </font>
    <font>
      <b/>
      <sz val="18"/>
      <color rgb="FF0070C0"/>
      <name val="Arial CE"/>
      <charset val="238"/>
    </font>
    <font>
      <b/>
      <sz val="18"/>
      <color rgb="FFFF0000"/>
      <name val="Arial CE"/>
      <charset val="238"/>
    </font>
    <font>
      <b/>
      <sz val="12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 applyBorder="1"/>
    <xf numFmtId="0" fontId="0" fillId="0" borderId="15" xfId="0" applyBorder="1"/>
    <xf numFmtId="0" fontId="0" fillId="0" borderId="16" xfId="0" applyBorder="1"/>
    <xf numFmtId="3" fontId="3" fillId="0" borderId="17" xfId="0" applyNumberFormat="1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/>
    <xf numFmtId="3" fontId="3" fillId="0" borderId="20" xfId="0" applyNumberFormat="1" applyFont="1" applyBorder="1"/>
    <xf numFmtId="0" fontId="6" fillId="0" borderId="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" fontId="3" fillId="0" borderId="24" xfId="0" applyNumberFormat="1" applyFont="1" applyBorder="1"/>
    <xf numFmtId="3" fontId="6" fillId="0" borderId="0" xfId="0" applyNumberFormat="1" applyFont="1" applyBorder="1"/>
    <xf numFmtId="0" fontId="1" fillId="0" borderId="25" xfId="0" applyFont="1" applyBorder="1" applyAlignment="1">
      <alignment horizontal="center" vertical="center"/>
    </xf>
    <xf numFmtId="3" fontId="3" fillId="0" borderId="19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 vertical="center" textRotation="90"/>
    </xf>
    <xf numFmtId="0" fontId="0" fillId="0" borderId="8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0" xfId="0" applyFill="1"/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textRotation="90"/>
    </xf>
    <xf numFmtId="0" fontId="0" fillId="0" borderId="34" xfId="0" applyBorder="1"/>
    <xf numFmtId="3" fontId="3" fillId="0" borderId="34" xfId="0" applyNumberFormat="1" applyFont="1" applyBorder="1"/>
    <xf numFmtId="0" fontId="6" fillId="0" borderId="34" xfId="0" applyFont="1" applyBorder="1"/>
    <xf numFmtId="3" fontId="6" fillId="0" borderId="34" xfId="0" applyNumberFormat="1" applyFont="1" applyBorder="1"/>
    <xf numFmtId="0" fontId="7" fillId="0" borderId="4" xfId="0" applyFont="1" applyBorder="1"/>
    <xf numFmtId="0" fontId="8" fillId="0" borderId="4" xfId="0" applyFont="1" applyBorder="1"/>
    <xf numFmtId="0" fontId="0" fillId="0" borderId="35" xfId="0" applyBorder="1"/>
    <xf numFmtId="0" fontId="12" fillId="0" borderId="4" xfId="0" applyFont="1" applyBorder="1"/>
    <xf numFmtId="0" fontId="0" fillId="0" borderId="15" xfId="0" applyFill="1" applyBorder="1"/>
    <xf numFmtId="0" fontId="0" fillId="0" borderId="36" xfId="0" applyBorder="1"/>
    <xf numFmtId="0" fontId="13" fillId="0" borderId="4" xfId="0" applyFont="1" applyBorder="1"/>
    <xf numFmtId="3" fontId="3" fillId="0" borderId="36" xfId="0" applyNumberFormat="1" applyFont="1" applyBorder="1"/>
    <xf numFmtId="3" fontId="3" fillId="0" borderId="22" xfId="0" applyNumberFormat="1" applyFont="1" applyBorder="1"/>
    <xf numFmtId="3" fontId="3" fillId="0" borderId="38" xfId="0" applyNumberFormat="1" applyFont="1" applyBorder="1"/>
    <xf numFmtId="0" fontId="13" fillId="0" borderId="8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9" fillId="0" borderId="0" xfId="0" applyFont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14" xfId="0" applyBorder="1"/>
    <xf numFmtId="0" fontId="0" fillId="0" borderId="45" xfId="0" applyBorder="1"/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3" fontId="10" fillId="0" borderId="0" xfId="0" applyNumberFormat="1" applyFont="1" applyFill="1"/>
    <xf numFmtId="0" fontId="10" fillId="0" borderId="45" xfId="0" applyFont="1" applyBorder="1" applyAlignment="1">
      <alignment horizontal="center" vertical="top" wrapText="1"/>
    </xf>
    <xf numFmtId="0" fontId="11" fillId="0" borderId="25" xfId="0" applyFont="1" applyBorder="1"/>
    <xf numFmtId="0" fontId="14" fillId="0" borderId="19" xfId="0" applyFont="1" applyBorder="1"/>
    <xf numFmtId="3" fontId="14" fillId="0" borderId="20" xfId="0" applyNumberFormat="1" applyFont="1" applyBorder="1"/>
    <xf numFmtId="0" fontId="14" fillId="0" borderId="32" xfId="0" applyFont="1" applyBorder="1"/>
    <xf numFmtId="3" fontId="14" fillId="0" borderId="18" xfId="0" applyNumberFormat="1" applyFont="1" applyBorder="1"/>
    <xf numFmtId="0" fontId="15" fillId="0" borderId="4" xfId="0" applyFont="1" applyBorder="1"/>
    <xf numFmtId="0" fontId="0" fillId="0" borderId="4" xfId="0" applyFont="1" applyBorder="1"/>
    <xf numFmtId="0" fontId="4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47" xfId="0" applyBorder="1"/>
    <xf numFmtId="3" fontId="0" fillId="0" borderId="47" xfId="0" applyNumberFormat="1" applyBorder="1"/>
    <xf numFmtId="0" fontId="0" fillId="0" borderId="47" xfId="0" applyFill="1" applyBorder="1"/>
    <xf numFmtId="3" fontId="0" fillId="0" borderId="48" xfId="0" applyNumberFormat="1" applyBorder="1"/>
    <xf numFmtId="0" fontId="16" fillId="0" borderId="47" xfId="0" applyFont="1" applyBorder="1"/>
    <xf numFmtId="3" fontId="18" fillId="0" borderId="18" xfId="0" applyNumberFormat="1" applyFont="1" applyBorder="1"/>
    <xf numFmtId="3" fontId="0" fillId="0" borderId="49" xfId="0" applyNumberFormat="1" applyBorder="1"/>
    <xf numFmtId="0" fontId="0" fillId="0" borderId="31" xfId="0" applyFill="1" applyBorder="1"/>
    <xf numFmtId="0" fontId="2" fillId="0" borderId="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50" xfId="0" applyBorder="1"/>
    <xf numFmtId="0" fontId="3" fillId="0" borderId="46" xfId="0" applyFont="1" applyBorder="1" applyAlignment="1">
      <alignment horizontal="center" vertical="top"/>
    </xf>
    <xf numFmtId="0" fontId="0" fillId="0" borderId="48" xfId="0" applyBorder="1"/>
    <xf numFmtId="3" fontId="3" fillId="0" borderId="51" xfId="0" applyNumberFormat="1" applyFont="1" applyBorder="1"/>
    <xf numFmtId="3" fontId="3" fillId="0" borderId="51" xfId="0" applyNumberFormat="1" applyFont="1" applyBorder="1" applyAlignment="1">
      <alignment horizontal="right" vertical="center"/>
    </xf>
    <xf numFmtId="0" fontId="0" fillId="0" borderId="52" xfId="0" applyBorder="1"/>
    <xf numFmtId="3" fontId="3" fillId="0" borderId="52" xfId="0" applyNumberFormat="1" applyFont="1" applyBorder="1"/>
    <xf numFmtId="3" fontId="3" fillId="0" borderId="53" xfId="0" applyNumberFormat="1" applyFont="1" applyBorder="1"/>
    <xf numFmtId="0" fontId="0" fillId="0" borderId="48" xfId="0" applyFill="1" applyBorder="1"/>
    <xf numFmtId="0" fontId="16" fillId="0" borderId="48" xfId="0" applyFont="1" applyBorder="1"/>
    <xf numFmtId="0" fontId="0" fillId="0" borderId="49" xfId="0" applyBorder="1"/>
    <xf numFmtId="0" fontId="0" fillId="0" borderId="49" xfId="0" applyFill="1" applyBorder="1"/>
    <xf numFmtId="0" fontId="16" fillId="0" borderId="49" xfId="0" applyFont="1" applyBorder="1"/>
    <xf numFmtId="0" fontId="0" fillId="0" borderId="54" xfId="0" applyBorder="1"/>
    <xf numFmtId="3" fontId="10" fillId="0" borderId="34" xfId="0" applyNumberFormat="1" applyFont="1" applyFill="1" applyBorder="1"/>
    <xf numFmtId="0" fontId="0" fillId="0" borderId="55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" fillId="0" borderId="60" xfId="0" applyFont="1" applyBorder="1" applyAlignment="1">
      <alignment horizontal="center" vertical="center"/>
    </xf>
    <xf numFmtId="164" fontId="17" fillId="0" borderId="20" xfId="0" applyNumberFormat="1" applyFont="1" applyBorder="1"/>
    <xf numFmtId="164" fontId="17" fillId="0" borderId="20" xfId="0" applyNumberFormat="1" applyFont="1" applyBorder="1" applyAlignment="1">
      <alignment horizontal="right"/>
    </xf>
    <xf numFmtId="164" fontId="17" fillId="0" borderId="47" xfId="0" applyNumberFormat="1" applyFont="1" applyBorder="1"/>
    <xf numFmtId="0" fontId="0" fillId="0" borderId="8" xfId="0" applyFont="1" applyBorder="1"/>
    <xf numFmtId="0" fontId="15" fillId="0" borderId="2" xfId="0" applyFont="1" applyBorder="1"/>
    <xf numFmtId="165" fontId="16" fillId="0" borderId="47" xfId="0" applyNumberFormat="1" applyFont="1" applyBorder="1"/>
    <xf numFmtId="0" fontId="0" fillId="0" borderId="22" xfId="0" applyFont="1" applyBorder="1"/>
    <xf numFmtId="2" fontId="16" fillId="0" borderId="47" xfId="0" applyNumberFormat="1" applyFont="1" applyBorder="1"/>
    <xf numFmtId="2" fontId="16" fillId="0" borderId="48" xfId="0" applyNumberFormat="1" applyFont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5" xfId="0" applyBorder="1"/>
    <xf numFmtId="0" fontId="0" fillId="0" borderId="66" xfId="0" applyBorder="1"/>
    <xf numFmtId="16" fontId="10" fillId="0" borderId="37" xfId="0" applyNumberFormat="1" applyFont="1" applyBorder="1" applyAlignment="1">
      <alignment horizontal="center" vertical="center"/>
    </xf>
    <xf numFmtId="16" fontId="10" fillId="0" borderId="14" xfId="0" applyNumberFormat="1" applyFont="1" applyBorder="1" applyAlignment="1">
      <alignment horizontal="center" vertical="center"/>
    </xf>
    <xf numFmtId="16" fontId="10" fillId="0" borderId="4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69" xfId="0" applyBorder="1"/>
    <xf numFmtId="0" fontId="0" fillId="0" borderId="46" xfId="0" applyBorder="1"/>
    <xf numFmtId="0" fontId="0" fillId="0" borderId="70" xfId="0" applyBorder="1"/>
    <xf numFmtId="0" fontId="10" fillId="0" borderId="45" xfId="0" applyFont="1" applyBorder="1" applyAlignment="1">
      <alignment horizontal="center"/>
    </xf>
    <xf numFmtId="0" fontId="22" fillId="0" borderId="7" xfId="0" applyFont="1" applyBorder="1"/>
    <xf numFmtId="0" fontId="22" fillId="0" borderId="3" xfId="0" applyFont="1" applyBorder="1"/>
    <xf numFmtId="0" fontId="1" fillId="0" borderId="70" xfId="0" applyFont="1" applyBorder="1" applyAlignment="1">
      <alignment horizontal="center" vertical="center"/>
    </xf>
    <xf numFmtId="0" fontId="15" fillId="0" borderId="47" xfId="0" applyFont="1" applyBorder="1"/>
    <xf numFmtId="0" fontId="10" fillId="0" borderId="0" xfId="0" applyFont="1"/>
    <xf numFmtId="0" fontId="23" fillId="0" borderId="0" xfId="0" applyFont="1"/>
    <xf numFmtId="0" fontId="24" fillId="0" borderId="0" xfId="0" applyFont="1"/>
    <xf numFmtId="3" fontId="3" fillId="0" borderId="17" xfId="0" applyNumberFormat="1" applyFont="1" applyBorder="1" applyAlignment="1">
      <alignment horizontal="right" vertical="center"/>
    </xf>
    <xf numFmtId="0" fontId="0" fillId="0" borderId="71" xfId="0" applyBorder="1"/>
    <xf numFmtId="0" fontId="0" fillId="0" borderId="31" xfId="0" applyFont="1" applyBorder="1"/>
    <xf numFmtId="0" fontId="0" fillId="0" borderId="72" xfId="0" applyBorder="1"/>
    <xf numFmtId="0" fontId="13" fillId="0" borderId="27" xfId="0" applyFont="1" applyBorder="1"/>
    <xf numFmtId="0" fontId="0" fillId="0" borderId="2" xfId="0" applyFont="1" applyBorder="1"/>
    <xf numFmtId="3" fontId="3" fillId="0" borderId="73" xfId="0" applyNumberFormat="1" applyFont="1" applyBorder="1"/>
    <xf numFmtId="3" fontId="3" fillId="0" borderId="29" xfId="0" applyNumberFormat="1" applyFont="1" applyBorder="1"/>
    <xf numFmtId="0" fontId="15" fillId="0" borderId="62" xfId="0" applyFont="1" applyBorder="1"/>
    <xf numFmtId="0" fontId="1" fillId="0" borderId="74" xfId="0" applyFont="1" applyBorder="1" applyAlignment="1">
      <alignment horizontal="center" vertical="center"/>
    </xf>
    <xf numFmtId="0" fontId="15" fillId="0" borderId="3" xfId="0" applyFont="1" applyBorder="1"/>
    <xf numFmtId="3" fontId="0" fillId="0" borderId="49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0" fontId="0" fillId="0" borderId="75" xfId="0" applyBorder="1"/>
    <xf numFmtId="0" fontId="22" fillId="0" borderId="66" xfId="0" applyFont="1" applyBorder="1"/>
    <xf numFmtId="0" fontId="13" fillId="0" borderId="3" xfId="0" applyFont="1" applyBorder="1"/>
    <xf numFmtId="0" fontId="13" fillId="0" borderId="62" xfId="0" applyFont="1" applyBorder="1"/>
    <xf numFmtId="0" fontId="22" fillId="0" borderId="62" xfId="0" applyFont="1" applyBorder="1"/>
    <xf numFmtId="0" fontId="0" fillId="0" borderId="16" xfId="0" applyFill="1" applyBorder="1"/>
    <xf numFmtId="0" fontId="0" fillId="0" borderId="64" xfId="0" applyFont="1" applyBorder="1"/>
    <xf numFmtId="0" fontId="0" fillId="0" borderId="7" xfId="0" applyFont="1" applyBorder="1"/>
    <xf numFmtId="0" fontId="0" fillId="0" borderId="3" xfId="0" applyFont="1" applyBorder="1"/>
    <xf numFmtId="0" fontId="13" fillId="0" borderId="31" xfId="0" applyFont="1" applyBorder="1"/>
    <xf numFmtId="0" fontId="13" fillId="0" borderId="56" xfId="0" applyFont="1" applyBorder="1"/>
    <xf numFmtId="0" fontId="13" fillId="0" borderId="22" xfId="0" applyFont="1" applyBorder="1"/>
    <xf numFmtId="0" fontId="25" fillId="0" borderId="4" xfId="0" applyFont="1" applyBorder="1"/>
    <xf numFmtId="0" fontId="13" fillId="0" borderId="2" xfId="0" applyFont="1" applyBorder="1"/>
    <xf numFmtId="0" fontId="21" fillId="0" borderId="0" xfId="0" applyFont="1" applyAlignment="1">
      <alignment horizontal="center"/>
    </xf>
    <xf numFmtId="0" fontId="1" fillId="2" borderId="68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0" fillId="2" borderId="68" xfId="0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6" fillId="2" borderId="67" xfId="0" applyFont="1" applyFill="1" applyBorder="1" applyAlignment="1">
      <alignment horizontal="center" vertical="center" textRotation="90"/>
    </xf>
    <xf numFmtId="0" fontId="6" fillId="2" borderId="68" xfId="0" applyFont="1" applyFill="1" applyBorder="1" applyAlignment="1">
      <alignment horizontal="center" vertical="center" textRotation="90"/>
    </xf>
    <xf numFmtId="0" fontId="6" fillId="2" borderId="45" xfId="0" applyFont="1" applyFill="1" applyBorder="1" applyAlignment="1">
      <alignment horizontal="center" vertical="center" textRotation="90"/>
    </xf>
    <xf numFmtId="0" fontId="1" fillId="2" borderId="37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  <xf numFmtId="0" fontId="1" fillId="2" borderId="67" xfId="0" applyFont="1" applyFill="1" applyBorder="1" applyAlignment="1">
      <alignment horizontal="center" vertical="center" textRotation="90"/>
    </xf>
    <xf numFmtId="0" fontId="20" fillId="2" borderId="68" xfId="0" applyFont="1" applyFill="1" applyBorder="1" applyAlignment="1">
      <alignment horizontal="center" vertical="center" textRotation="90"/>
    </xf>
    <xf numFmtId="0" fontId="20" fillId="2" borderId="14" xfId="0" applyFont="1" applyFill="1" applyBorder="1" applyAlignment="1">
      <alignment horizontal="center" vertical="center" textRotation="90"/>
    </xf>
    <xf numFmtId="0" fontId="5" fillId="2" borderId="67" xfId="0" applyFont="1" applyFill="1" applyBorder="1" applyAlignment="1">
      <alignment horizontal="center" vertical="center" textRotation="90"/>
    </xf>
    <xf numFmtId="0" fontId="19" fillId="2" borderId="68" xfId="0" applyFont="1" applyFill="1" applyBorder="1" applyAlignment="1">
      <alignment horizontal="center" vertical="center" textRotation="90"/>
    </xf>
    <xf numFmtId="0" fontId="19" fillId="2" borderId="14" xfId="0" applyFont="1" applyFill="1" applyBorder="1" applyAlignment="1">
      <alignment horizontal="center" vertical="center" textRotation="90"/>
    </xf>
    <xf numFmtId="0" fontId="0" fillId="0" borderId="27" xfId="0" applyFont="1" applyBorder="1"/>
    <xf numFmtId="0" fontId="13" fillId="0" borderId="26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202"/>
  <sheetViews>
    <sheetView showRowColHeaders="0" tabSelected="1" topLeftCell="A30" zoomScale="81" zoomScaleNormal="80" zoomScaleSheetLayoutView="100" workbookViewId="0">
      <selection activeCell="AL12" sqref="AL12"/>
    </sheetView>
  </sheetViews>
  <sheetFormatPr defaultRowHeight="15.6" x14ac:dyDescent="0.25"/>
  <cols>
    <col min="1" max="1" width="9.109375" customWidth="1"/>
    <col min="2" max="2" width="4.6640625" customWidth="1"/>
    <col min="3" max="3" width="7.109375" style="1" customWidth="1"/>
    <col min="4" max="4" width="5.88671875" customWidth="1"/>
    <col min="5" max="5" width="28.6640625" customWidth="1"/>
    <col min="6" max="14" width="9.6640625" hidden="1" customWidth="1"/>
    <col min="15" max="15" width="13.5546875" hidden="1" customWidth="1"/>
    <col min="16" max="16" width="7.109375" customWidth="1"/>
    <col min="17" max="17" width="6.44140625" customWidth="1"/>
    <col min="18" max="18" width="6.88671875" customWidth="1"/>
    <col min="19" max="19" width="6.6640625" customWidth="1"/>
    <col min="20" max="20" width="7.109375" customWidth="1"/>
    <col min="21" max="21" width="6.5546875" customWidth="1"/>
    <col min="22" max="23" width="6.44140625" customWidth="1"/>
    <col min="24" max="24" width="6.6640625" customWidth="1"/>
    <col min="25" max="25" width="7.44140625" customWidth="1"/>
    <col min="26" max="26" width="6.6640625" customWidth="1"/>
    <col min="27" max="27" width="7.33203125" customWidth="1"/>
    <col min="28" max="28" width="7.109375" customWidth="1"/>
    <col min="29" max="29" width="11.44140625" customWidth="1"/>
    <col min="30" max="30" width="13.33203125" customWidth="1"/>
    <col min="31" max="31" width="9.6640625" customWidth="1"/>
    <col min="36" max="36" width="11.5546875" customWidth="1"/>
    <col min="37" max="37" width="25.109375" customWidth="1"/>
  </cols>
  <sheetData>
    <row r="2" spans="1:37" ht="21" x14ac:dyDescent="0.4">
      <c r="E2" s="182" t="s">
        <v>202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</row>
    <row r="3" spans="1:37" ht="23.4" thickBot="1" x14ac:dyDescent="0.45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37" ht="9" customHeight="1" x14ac:dyDescent="0.25">
      <c r="A4" s="69" t="s">
        <v>10</v>
      </c>
      <c r="C4" s="79" t="s">
        <v>12</v>
      </c>
    </row>
    <row r="5" spans="1:37" ht="37.5" customHeight="1" thickBot="1" x14ac:dyDescent="0.3">
      <c r="A5" s="81" t="s">
        <v>11</v>
      </c>
      <c r="C5" s="104" t="s">
        <v>13</v>
      </c>
      <c r="D5" s="105"/>
      <c r="E5" s="105"/>
      <c r="F5" s="101" t="s">
        <v>0</v>
      </c>
      <c r="G5" s="101" t="s">
        <v>1</v>
      </c>
      <c r="H5" s="101" t="s">
        <v>2</v>
      </c>
      <c r="I5" s="101" t="s">
        <v>3</v>
      </c>
      <c r="J5" s="101" t="s">
        <v>4</v>
      </c>
      <c r="K5" s="101" t="s">
        <v>5</v>
      </c>
      <c r="L5" s="101" t="s">
        <v>6</v>
      </c>
      <c r="M5" s="101" t="s">
        <v>7</v>
      </c>
      <c r="N5" s="101" t="s">
        <v>8</v>
      </c>
      <c r="O5" s="102" t="s">
        <v>9</v>
      </c>
      <c r="P5" s="101" t="s">
        <v>15</v>
      </c>
      <c r="Q5" s="101" t="s">
        <v>16</v>
      </c>
      <c r="R5" s="101" t="s">
        <v>17</v>
      </c>
      <c r="S5" s="101" t="s">
        <v>18</v>
      </c>
      <c r="T5" s="101" t="s">
        <v>19</v>
      </c>
      <c r="U5" s="101" t="s">
        <v>20</v>
      </c>
      <c r="V5" s="101" t="s">
        <v>21</v>
      </c>
      <c r="W5" s="101" t="s">
        <v>22</v>
      </c>
      <c r="X5" s="101" t="s">
        <v>23</v>
      </c>
      <c r="Y5" s="101" t="s">
        <v>24</v>
      </c>
      <c r="Z5" s="101" t="s">
        <v>25</v>
      </c>
      <c r="AA5" s="101" t="s">
        <v>27</v>
      </c>
      <c r="AB5" s="101" t="s">
        <v>26</v>
      </c>
      <c r="AC5" s="102" t="s">
        <v>9</v>
      </c>
      <c r="AD5" s="89" t="s">
        <v>28</v>
      </c>
      <c r="AE5" s="90" t="s">
        <v>29</v>
      </c>
      <c r="AF5" s="90" t="s">
        <v>30</v>
      </c>
      <c r="AG5" s="90" t="s">
        <v>31</v>
      </c>
      <c r="AH5" s="90" t="s">
        <v>32</v>
      </c>
      <c r="AI5" s="90" t="s">
        <v>33</v>
      </c>
      <c r="AJ5" s="90" t="s">
        <v>34</v>
      </c>
      <c r="AK5" s="89" t="s">
        <v>35</v>
      </c>
    </row>
    <row r="6" spans="1:37" ht="18" customHeight="1" x14ac:dyDescent="0.3">
      <c r="A6" s="137" t="s">
        <v>38</v>
      </c>
      <c r="B6" s="143"/>
      <c r="C6" s="141" t="s">
        <v>38</v>
      </c>
      <c r="D6" s="192" t="s">
        <v>37</v>
      </c>
      <c r="E6" s="132" t="s">
        <v>52</v>
      </c>
      <c r="F6" s="3"/>
      <c r="G6" s="3"/>
      <c r="H6" s="3"/>
      <c r="I6" s="3"/>
      <c r="J6" s="3"/>
      <c r="K6" s="3"/>
      <c r="L6" s="3"/>
      <c r="M6" s="3"/>
      <c r="N6" s="3"/>
      <c r="O6" s="14"/>
      <c r="P6" s="3">
        <v>170</v>
      </c>
      <c r="Q6" s="3">
        <v>174</v>
      </c>
      <c r="R6" s="3">
        <v>199</v>
      </c>
      <c r="S6" s="3">
        <v>174</v>
      </c>
      <c r="T6" s="3">
        <v>156</v>
      </c>
      <c r="U6" s="3">
        <v>174</v>
      </c>
      <c r="V6" s="3">
        <v>189</v>
      </c>
      <c r="W6" s="3">
        <v>182</v>
      </c>
      <c r="X6" s="3">
        <v>175</v>
      </c>
      <c r="Y6" s="3">
        <v>190</v>
      </c>
      <c r="Z6" s="3">
        <v>188</v>
      </c>
      <c r="AA6" s="3"/>
      <c r="AB6" s="199">
        <v>209</v>
      </c>
      <c r="AC6" s="14">
        <f>P6+Q6+R6+S6+T6+U6+V6+W6+X6+Y6+Z6+AA6+AB6</f>
        <v>2180</v>
      </c>
      <c r="AD6" s="92">
        <f t="shared" ref="AD6:AD20" si="0">AVERAGE(P6,Q6,R6,S6,T6,U6,V6,W6,X6,Y6,Z6,AA6,AB6)</f>
        <v>181.66666666666666</v>
      </c>
      <c r="AE6" s="93">
        <v>1869</v>
      </c>
      <c r="AF6" s="92">
        <f t="shared" ref="AF6:AF20" si="1">COUNTIF(P6:AB6,"&gt;0")</f>
        <v>12</v>
      </c>
      <c r="AG6" s="92">
        <v>11</v>
      </c>
      <c r="AH6" s="92">
        <f>SUM(AF6,AG6)</f>
        <v>23</v>
      </c>
      <c r="AI6" s="93">
        <f t="shared" ref="AI6:AI20" si="2">SUM(AC6,AE6)</f>
        <v>4049</v>
      </c>
      <c r="AJ6" s="96">
        <f>AI6/AH6</f>
        <v>176.04347826086956</v>
      </c>
    </row>
    <row r="7" spans="1:37" ht="17.399999999999999" x14ac:dyDescent="0.3">
      <c r="A7" s="70" t="s">
        <v>39</v>
      </c>
      <c r="B7" s="144"/>
      <c r="C7" s="140" t="s">
        <v>39</v>
      </c>
      <c r="D7" s="183"/>
      <c r="E7" s="133" t="s">
        <v>51</v>
      </c>
      <c r="F7" s="5"/>
      <c r="G7" s="5"/>
      <c r="H7" s="5"/>
      <c r="I7" s="5"/>
      <c r="J7" s="5"/>
      <c r="K7" s="5"/>
      <c r="L7" s="5"/>
      <c r="M7" s="5"/>
      <c r="N7" s="5"/>
      <c r="O7" s="15"/>
      <c r="P7" s="5">
        <v>177</v>
      </c>
      <c r="Q7" s="87">
        <v>185</v>
      </c>
      <c r="R7" s="5">
        <v>197</v>
      </c>
      <c r="S7" s="57">
        <v>208</v>
      </c>
      <c r="T7" s="57">
        <v>202</v>
      </c>
      <c r="U7" s="88">
        <v>184</v>
      </c>
      <c r="V7" s="88">
        <v>194</v>
      </c>
      <c r="W7" s="5">
        <v>179</v>
      </c>
      <c r="X7" s="57">
        <v>214</v>
      </c>
      <c r="Y7" s="5">
        <v>191</v>
      </c>
      <c r="Z7" s="5">
        <v>164</v>
      </c>
      <c r="AA7" s="57"/>
      <c r="AB7" s="198">
        <v>185</v>
      </c>
      <c r="AC7" s="15">
        <f t="shared" ref="AC7:AC20" si="3">P7+Q7+R7+S7+T7+U7+V7+W7+X7+Y7+Z7+AA7+AB7</f>
        <v>2280</v>
      </c>
      <c r="AD7" s="92">
        <f t="shared" si="0"/>
        <v>190</v>
      </c>
      <c r="AE7" s="93">
        <v>2034</v>
      </c>
      <c r="AF7" s="92">
        <f t="shared" si="1"/>
        <v>12</v>
      </c>
      <c r="AG7" s="92">
        <v>11</v>
      </c>
      <c r="AH7" s="92">
        <f t="shared" ref="AH7:AH78" si="4">SUM(AF7,AG7)</f>
        <v>23</v>
      </c>
      <c r="AI7" s="93">
        <f t="shared" si="2"/>
        <v>4314</v>
      </c>
      <c r="AJ7" s="128">
        <f t="shared" ref="AJ7:AJ78" si="5">AI7/AH7</f>
        <v>187.56521739130434</v>
      </c>
    </row>
    <row r="8" spans="1:37" ht="17.399999999999999" x14ac:dyDescent="0.3">
      <c r="A8" s="70" t="s">
        <v>40</v>
      </c>
      <c r="B8" s="144"/>
      <c r="C8" s="140" t="s">
        <v>40</v>
      </c>
      <c r="D8" s="183"/>
      <c r="E8" s="133" t="s">
        <v>55</v>
      </c>
      <c r="F8" s="5"/>
      <c r="G8" s="5"/>
      <c r="H8" s="5"/>
      <c r="I8" s="5"/>
      <c r="J8" s="5"/>
      <c r="K8" s="5"/>
      <c r="L8" s="5"/>
      <c r="M8" s="5"/>
      <c r="N8" s="5"/>
      <c r="O8" s="15"/>
      <c r="P8" s="5">
        <v>194</v>
      </c>
      <c r="Q8" s="5">
        <v>166</v>
      </c>
      <c r="R8" s="52">
        <v>155</v>
      </c>
      <c r="S8" s="5">
        <v>172</v>
      </c>
      <c r="T8" s="5">
        <v>158</v>
      </c>
      <c r="U8" s="5">
        <v>154</v>
      </c>
      <c r="V8" s="5">
        <v>144</v>
      </c>
      <c r="W8" s="5">
        <v>178</v>
      </c>
      <c r="X8" s="5">
        <v>180</v>
      </c>
      <c r="Y8" s="5">
        <v>172</v>
      </c>
      <c r="Z8" s="5">
        <v>179</v>
      </c>
      <c r="AA8" s="52"/>
      <c r="AB8" s="35">
        <v>165</v>
      </c>
      <c r="AC8" s="15">
        <f t="shared" si="3"/>
        <v>2017</v>
      </c>
      <c r="AD8" s="92">
        <f t="shared" si="0"/>
        <v>168.08333333333334</v>
      </c>
      <c r="AE8" s="93">
        <v>2103</v>
      </c>
      <c r="AF8" s="92">
        <f t="shared" si="1"/>
        <v>12</v>
      </c>
      <c r="AG8" s="92">
        <v>12</v>
      </c>
      <c r="AH8" s="92">
        <f t="shared" si="4"/>
        <v>24</v>
      </c>
      <c r="AI8" s="93">
        <f t="shared" si="2"/>
        <v>4120</v>
      </c>
      <c r="AJ8" s="96">
        <f t="shared" si="5"/>
        <v>171.66666666666666</v>
      </c>
    </row>
    <row r="9" spans="1:37" ht="17.399999999999999" x14ac:dyDescent="0.3">
      <c r="A9" s="138" t="s">
        <v>41</v>
      </c>
      <c r="B9" s="144"/>
      <c r="C9" s="140" t="s">
        <v>41</v>
      </c>
      <c r="D9" s="183"/>
      <c r="E9" s="133" t="s">
        <v>50</v>
      </c>
      <c r="F9" s="5"/>
      <c r="G9" s="5"/>
      <c r="H9" s="5"/>
      <c r="I9" s="5"/>
      <c r="J9" s="5"/>
      <c r="K9" s="5"/>
      <c r="L9" s="5"/>
      <c r="M9" s="5"/>
      <c r="N9" s="5"/>
      <c r="O9" s="15"/>
      <c r="P9" s="5"/>
      <c r="Q9" s="5">
        <v>168</v>
      </c>
      <c r="R9" s="5">
        <v>176</v>
      </c>
      <c r="S9" s="5">
        <v>171</v>
      </c>
      <c r="T9" s="5">
        <v>164</v>
      </c>
      <c r="U9" s="5">
        <v>157</v>
      </c>
      <c r="V9" s="5"/>
      <c r="W9" s="5">
        <v>180</v>
      </c>
      <c r="X9" s="5">
        <v>176</v>
      </c>
      <c r="Y9" s="5"/>
      <c r="Z9" s="5">
        <v>171</v>
      </c>
      <c r="AA9" s="5"/>
      <c r="AB9" s="35">
        <v>176</v>
      </c>
      <c r="AC9" s="15">
        <f t="shared" si="3"/>
        <v>1539</v>
      </c>
      <c r="AD9" s="92">
        <f t="shared" si="0"/>
        <v>171</v>
      </c>
      <c r="AE9" s="92">
        <v>745</v>
      </c>
      <c r="AF9" s="92">
        <f t="shared" si="1"/>
        <v>9</v>
      </c>
      <c r="AG9" s="92">
        <v>4</v>
      </c>
      <c r="AH9" s="92">
        <f t="shared" si="4"/>
        <v>13</v>
      </c>
      <c r="AI9" s="93">
        <f t="shared" si="2"/>
        <v>2284</v>
      </c>
      <c r="AJ9" s="130">
        <f t="shared" si="5"/>
        <v>175.69230769230768</v>
      </c>
    </row>
    <row r="10" spans="1:37" ht="17.399999999999999" x14ac:dyDescent="0.3">
      <c r="A10" s="70" t="s">
        <v>42</v>
      </c>
      <c r="B10" s="144"/>
      <c r="C10" s="140" t="s">
        <v>42</v>
      </c>
      <c r="D10" s="183"/>
      <c r="E10" s="162" t="s">
        <v>57</v>
      </c>
      <c r="F10" s="5"/>
      <c r="G10" s="5"/>
      <c r="H10" s="5"/>
      <c r="I10" s="5"/>
      <c r="J10" s="5"/>
      <c r="K10" s="5"/>
      <c r="L10" s="5"/>
      <c r="M10" s="5"/>
      <c r="N10" s="5"/>
      <c r="O10" s="15"/>
      <c r="P10" s="43">
        <v>159</v>
      </c>
      <c r="Q10" s="5">
        <v>181</v>
      </c>
      <c r="R10" s="5">
        <v>172</v>
      </c>
      <c r="S10" s="87">
        <v>146</v>
      </c>
      <c r="T10" s="5">
        <v>172</v>
      </c>
      <c r="U10" s="5"/>
      <c r="V10" s="5">
        <v>174</v>
      </c>
      <c r="W10" s="5">
        <v>173</v>
      </c>
      <c r="X10" s="5">
        <v>166</v>
      </c>
      <c r="Y10" s="5">
        <v>152</v>
      </c>
      <c r="Z10" s="5">
        <v>164</v>
      </c>
      <c r="AA10" s="5"/>
      <c r="AB10" s="35">
        <v>181</v>
      </c>
      <c r="AC10" s="15">
        <f t="shared" si="3"/>
        <v>1840</v>
      </c>
      <c r="AD10" s="92">
        <f t="shared" si="0"/>
        <v>167.27272727272728</v>
      </c>
      <c r="AE10" s="166">
        <v>1770</v>
      </c>
      <c r="AF10" s="92">
        <f t="shared" si="1"/>
        <v>11</v>
      </c>
      <c r="AG10" s="92">
        <v>10</v>
      </c>
      <c r="AH10" s="92">
        <f t="shared" si="4"/>
        <v>21</v>
      </c>
      <c r="AI10" s="93">
        <f t="shared" si="2"/>
        <v>3610</v>
      </c>
      <c r="AJ10" s="130">
        <f t="shared" si="5"/>
        <v>171.9047619047619</v>
      </c>
    </row>
    <row r="11" spans="1:37" ht="17.399999999999999" x14ac:dyDescent="0.3">
      <c r="A11" s="70" t="s">
        <v>43</v>
      </c>
      <c r="B11" s="144"/>
      <c r="C11" s="140" t="s">
        <v>43</v>
      </c>
      <c r="D11" s="183"/>
      <c r="E11" s="134" t="s">
        <v>53</v>
      </c>
      <c r="F11" s="9"/>
      <c r="G11" s="9"/>
      <c r="H11" s="9"/>
      <c r="I11" s="9"/>
      <c r="J11" s="9"/>
      <c r="K11" s="9"/>
      <c r="L11" s="9"/>
      <c r="M11" s="9"/>
      <c r="N11" s="9"/>
      <c r="O11" s="17"/>
      <c r="P11" s="41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36"/>
      <c r="AC11" s="15">
        <f>P11+Q11+R11+S11+T11+U11+V11+W11+X11+Y11+Z11+AA11+AB11</f>
        <v>0</v>
      </c>
      <c r="AD11" s="92" t="e">
        <f t="shared" si="0"/>
        <v>#DIV/0!</v>
      </c>
      <c r="AE11" s="94">
        <v>151</v>
      </c>
      <c r="AF11" s="92">
        <f t="shared" si="1"/>
        <v>0</v>
      </c>
      <c r="AG11" s="92">
        <v>1</v>
      </c>
      <c r="AH11" s="92">
        <f t="shared" si="4"/>
        <v>1</v>
      </c>
      <c r="AI11" s="93">
        <f t="shared" si="2"/>
        <v>151</v>
      </c>
      <c r="AJ11" s="96">
        <f t="shared" si="5"/>
        <v>151</v>
      </c>
    </row>
    <row r="12" spans="1:37" ht="17.399999999999999" x14ac:dyDescent="0.3">
      <c r="A12" s="138" t="s">
        <v>44</v>
      </c>
      <c r="B12" s="144"/>
      <c r="C12" s="140" t="s">
        <v>44</v>
      </c>
      <c r="D12" s="183"/>
      <c r="E12" s="134" t="s">
        <v>203</v>
      </c>
      <c r="F12" s="9"/>
      <c r="G12" s="9"/>
      <c r="H12" s="9"/>
      <c r="I12" s="9"/>
      <c r="J12" s="9"/>
      <c r="K12" s="9"/>
      <c r="L12" s="9"/>
      <c r="M12" s="9"/>
      <c r="N12" s="9"/>
      <c r="O12" s="17"/>
      <c r="P12" s="9">
        <v>146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36"/>
      <c r="AC12" s="15">
        <f>P12+Q12+R12+S12+T12+U12+V12+W12+X12+Y12+Z12+AA12+AB12</f>
        <v>146</v>
      </c>
      <c r="AD12" s="92">
        <f t="shared" si="0"/>
        <v>146</v>
      </c>
      <c r="AE12" s="166">
        <v>1329</v>
      </c>
      <c r="AF12" s="92">
        <f t="shared" si="1"/>
        <v>1</v>
      </c>
      <c r="AG12" s="92">
        <v>8</v>
      </c>
      <c r="AH12" s="92">
        <f t="shared" si="4"/>
        <v>9</v>
      </c>
      <c r="AI12" s="93">
        <f t="shared" si="2"/>
        <v>1475</v>
      </c>
      <c r="AJ12" s="96">
        <f t="shared" si="5"/>
        <v>163.88888888888889</v>
      </c>
    </row>
    <row r="13" spans="1:37" ht="17.399999999999999" x14ac:dyDescent="0.3">
      <c r="A13" s="70" t="s">
        <v>45</v>
      </c>
      <c r="B13" s="144"/>
      <c r="C13" s="140" t="s">
        <v>45</v>
      </c>
      <c r="D13" s="183"/>
      <c r="E13" s="174" t="s">
        <v>316</v>
      </c>
      <c r="F13" s="56"/>
      <c r="G13" s="56"/>
      <c r="H13" s="56"/>
      <c r="I13" s="56"/>
      <c r="J13" s="56"/>
      <c r="K13" s="56"/>
      <c r="L13" s="56"/>
      <c r="M13" s="56"/>
      <c r="N13" s="56"/>
      <c r="O13" s="58"/>
      <c r="P13" s="56">
        <v>159</v>
      </c>
      <c r="Q13" s="56"/>
      <c r="R13" s="56"/>
      <c r="S13" s="56">
        <v>149</v>
      </c>
      <c r="T13" s="56"/>
      <c r="U13" s="56">
        <v>164</v>
      </c>
      <c r="V13" s="56">
        <v>156</v>
      </c>
      <c r="W13" s="56"/>
      <c r="X13" s="56">
        <v>185</v>
      </c>
      <c r="Y13" s="56"/>
      <c r="Z13" s="56"/>
      <c r="AA13" s="56"/>
      <c r="AB13" s="56">
        <v>168</v>
      </c>
      <c r="AC13" s="106">
        <f t="shared" si="3"/>
        <v>981</v>
      </c>
      <c r="AD13" s="92">
        <f t="shared" si="0"/>
        <v>163.5</v>
      </c>
      <c r="AE13" s="94">
        <v>0</v>
      </c>
      <c r="AF13" s="92">
        <f t="shared" si="1"/>
        <v>6</v>
      </c>
      <c r="AG13" s="92">
        <v>0</v>
      </c>
      <c r="AH13" s="92">
        <f t="shared" si="4"/>
        <v>6</v>
      </c>
      <c r="AI13" s="93">
        <f t="shared" si="2"/>
        <v>981</v>
      </c>
      <c r="AJ13" s="96">
        <f t="shared" si="5"/>
        <v>163.5</v>
      </c>
    </row>
    <row r="14" spans="1:37" ht="17.399999999999999" x14ac:dyDescent="0.3">
      <c r="A14" s="70" t="s">
        <v>46</v>
      </c>
      <c r="B14" s="144"/>
      <c r="C14" s="140" t="s">
        <v>46</v>
      </c>
      <c r="D14" s="183"/>
      <c r="E14" s="135" t="s">
        <v>54</v>
      </c>
      <c r="F14" s="28"/>
      <c r="G14" s="28"/>
      <c r="H14" s="28"/>
      <c r="I14" s="28"/>
      <c r="J14" s="28"/>
      <c r="K14" s="28"/>
      <c r="L14" s="28"/>
      <c r="M14" s="28"/>
      <c r="N14" s="28"/>
      <c r="O14" s="59"/>
      <c r="P14" s="28"/>
      <c r="Q14" s="28"/>
      <c r="R14" s="28"/>
      <c r="S14" s="28"/>
      <c r="T14" s="108"/>
      <c r="U14" s="28"/>
      <c r="V14" s="28"/>
      <c r="W14" s="28"/>
      <c r="X14" s="28"/>
      <c r="Y14" s="28"/>
      <c r="Z14" s="28"/>
      <c r="AA14" s="28"/>
      <c r="AB14" s="28"/>
      <c r="AC14" s="106">
        <f t="shared" si="3"/>
        <v>0</v>
      </c>
      <c r="AD14" s="92" t="e">
        <f t="shared" si="0"/>
        <v>#DIV/0!</v>
      </c>
      <c r="AE14" s="94">
        <v>163</v>
      </c>
      <c r="AF14" s="92">
        <f t="shared" si="1"/>
        <v>0</v>
      </c>
      <c r="AG14" s="92">
        <v>1</v>
      </c>
      <c r="AH14" s="92">
        <f t="shared" si="4"/>
        <v>1</v>
      </c>
      <c r="AI14" s="93">
        <f t="shared" si="2"/>
        <v>163</v>
      </c>
      <c r="AJ14" s="96">
        <f t="shared" si="5"/>
        <v>163</v>
      </c>
    </row>
    <row r="15" spans="1:37" ht="17.399999999999999" x14ac:dyDescent="0.3">
      <c r="A15" s="138" t="s">
        <v>47</v>
      </c>
      <c r="B15" s="144"/>
      <c r="C15" s="140" t="s">
        <v>47</v>
      </c>
      <c r="D15" s="183"/>
      <c r="E15" s="135" t="s">
        <v>200</v>
      </c>
      <c r="F15" s="28"/>
      <c r="G15" s="28"/>
      <c r="H15" s="28"/>
      <c r="I15" s="28"/>
      <c r="J15" s="28"/>
      <c r="K15" s="28"/>
      <c r="L15" s="28"/>
      <c r="M15" s="28"/>
      <c r="N15" s="28"/>
      <c r="O15" s="59"/>
      <c r="P15" s="28"/>
      <c r="Q15" s="28"/>
      <c r="R15" s="28"/>
      <c r="S15" s="155"/>
      <c r="T15" s="66"/>
      <c r="U15" s="135"/>
      <c r="V15" s="28">
        <v>157</v>
      </c>
      <c r="W15" s="28"/>
      <c r="X15" s="28"/>
      <c r="Y15" s="28"/>
      <c r="Z15" s="28">
        <v>160</v>
      </c>
      <c r="AA15" s="28"/>
      <c r="AB15" s="28"/>
      <c r="AC15" s="107">
        <f t="shared" si="3"/>
        <v>317</v>
      </c>
      <c r="AD15" s="92">
        <f t="shared" si="0"/>
        <v>158.5</v>
      </c>
      <c r="AE15" s="94">
        <v>169</v>
      </c>
      <c r="AF15" s="92">
        <f t="shared" si="1"/>
        <v>2</v>
      </c>
      <c r="AG15" s="92">
        <v>1</v>
      </c>
      <c r="AH15" s="92">
        <f t="shared" si="4"/>
        <v>3</v>
      </c>
      <c r="AI15" s="93">
        <f t="shared" si="2"/>
        <v>486</v>
      </c>
      <c r="AJ15" s="96">
        <f t="shared" si="5"/>
        <v>162</v>
      </c>
    </row>
    <row r="16" spans="1:37" ht="17.399999999999999" x14ac:dyDescent="0.3">
      <c r="A16" s="138" t="s">
        <v>48</v>
      </c>
      <c r="B16" s="144"/>
      <c r="C16" s="140" t="s">
        <v>48</v>
      </c>
      <c r="D16" s="183"/>
      <c r="E16" s="136" t="s">
        <v>201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08"/>
      <c r="Q16" s="108"/>
      <c r="R16" s="108">
        <v>166</v>
      </c>
      <c r="S16" s="108"/>
      <c r="T16" s="29">
        <v>161</v>
      </c>
      <c r="U16" s="108">
        <v>142</v>
      </c>
      <c r="V16" s="108"/>
      <c r="W16" s="108">
        <v>144</v>
      </c>
      <c r="X16" s="108"/>
      <c r="Y16" s="108">
        <v>147</v>
      </c>
      <c r="Z16" s="108"/>
      <c r="AA16" s="108"/>
      <c r="AB16" s="108"/>
      <c r="AC16" s="107">
        <f t="shared" si="3"/>
        <v>760</v>
      </c>
      <c r="AD16" s="92">
        <f t="shared" si="0"/>
        <v>152</v>
      </c>
      <c r="AE16" s="167">
        <v>1082</v>
      </c>
      <c r="AF16" s="92">
        <f t="shared" si="1"/>
        <v>5</v>
      </c>
      <c r="AG16" s="105">
        <v>7</v>
      </c>
      <c r="AH16" s="92">
        <f t="shared" si="4"/>
        <v>12</v>
      </c>
      <c r="AI16" s="93">
        <f t="shared" si="2"/>
        <v>1842</v>
      </c>
      <c r="AJ16" s="96">
        <f t="shared" si="5"/>
        <v>153.5</v>
      </c>
    </row>
    <row r="17" spans="1:37" ht="17.399999999999999" x14ac:dyDescent="0.3">
      <c r="A17" s="138" t="s">
        <v>49</v>
      </c>
      <c r="B17" s="144"/>
      <c r="C17" s="140" t="s">
        <v>49</v>
      </c>
      <c r="D17" s="183"/>
      <c r="E17" s="169" t="s">
        <v>220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08"/>
      <c r="Q17" s="108"/>
      <c r="R17" s="108"/>
      <c r="S17" s="108"/>
      <c r="T17" s="168"/>
      <c r="U17" s="28"/>
      <c r="V17" s="108"/>
      <c r="W17" s="108"/>
      <c r="X17" s="108"/>
      <c r="Y17" s="108"/>
      <c r="Z17" s="108"/>
      <c r="AA17" s="108"/>
      <c r="AB17" s="108"/>
      <c r="AC17" s="107"/>
      <c r="AD17" s="92" t="e">
        <f t="shared" si="0"/>
        <v>#DIV/0!</v>
      </c>
      <c r="AE17" s="167">
        <v>0</v>
      </c>
      <c r="AF17" s="92"/>
      <c r="AG17" s="105">
        <v>0</v>
      </c>
      <c r="AH17" s="92"/>
      <c r="AI17" s="93"/>
      <c r="AJ17" s="96"/>
    </row>
    <row r="18" spans="1:37" ht="18" thickBot="1" x14ac:dyDescent="0.35">
      <c r="A18" s="139" t="s">
        <v>164</v>
      </c>
      <c r="B18" s="144"/>
      <c r="C18" s="140" t="s">
        <v>164</v>
      </c>
      <c r="D18" s="183"/>
      <c r="E18" s="136" t="s">
        <v>56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108"/>
      <c r="Q18" s="108"/>
      <c r="R18" s="108"/>
      <c r="S18" s="108"/>
      <c r="T18" s="155"/>
      <c r="U18" s="157"/>
      <c r="V18" s="108"/>
      <c r="W18" s="108"/>
      <c r="X18" s="108"/>
      <c r="Y18" s="108"/>
      <c r="Z18" s="108"/>
      <c r="AA18" s="108"/>
      <c r="AB18" s="108"/>
      <c r="AC18" s="107">
        <f t="shared" si="3"/>
        <v>0</v>
      </c>
      <c r="AD18" s="92" t="e">
        <f t="shared" si="0"/>
        <v>#DIV/0!</v>
      </c>
      <c r="AE18" s="111">
        <v>147</v>
      </c>
      <c r="AF18" s="92">
        <f t="shared" si="1"/>
        <v>0</v>
      </c>
      <c r="AG18" s="105">
        <v>1</v>
      </c>
      <c r="AH18" s="92">
        <f t="shared" si="4"/>
        <v>1</v>
      </c>
      <c r="AI18" s="93">
        <f t="shared" si="2"/>
        <v>147</v>
      </c>
      <c r="AJ18" s="96">
        <f t="shared" si="5"/>
        <v>147</v>
      </c>
    </row>
    <row r="19" spans="1:37" ht="17.399999999999999" x14ac:dyDescent="0.3">
      <c r="A19" s="138"/>
      <c r="B19" s="144"/>
      <c r="C19" s="163"/>
      <c r="D19" s="183"/>
      <c r="E19" s="175" t="s">
        <v>317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54"/>
      <c r="AD19" s="105"/>
      <c r="AE19" s="111">
        <v>757</v>
      </c>
      <c r="AF19" s="92">
        <f t="shared" si="1"/>
        <v>0</v>
      </c>
      <c r="AG19" s="105"/>
      <c r="AH19" s="92">
        <f t="shared" si="4"/>
        <v>0</v>
      </c>
      <c r="AI19" s="93">
        <f t="shared" si="2"/>
        <v>757</v>
      </c>
      <c r="AJ19" s="96"/>
    </row>
    <row r="20" spans="1:37" ht="18" thickBot="1" x14ac:dyDescent="0.35">
      <c r="A20" s="70"/>
      <c r="B20" s="72"/>
      <c r="C20" s="140"/>
      <c r="D20" s="191"/>
      <c r="E20" s="136" t="s">
        <v>36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108"/>
      <c r="Q20" s="108">
        <v>151</v>
      </c>
      <c r="R20" s="108"/>
      <c r="S20" s="108"/>
      <c r="T20" s="108"/>
      <c r="U20" s="108"/>
      <c r="V20" s="108"/>
      <c r="W20" s="108"/>
      <c r="X20" s="108"/>
      <c r="Y20" s="108">
        <v>156</v>
      </c>
      <c r="Z20" s="108"/>
      <c r="AA20" s="108"/>
      <c r="AB20" s="108"/>
      <c r="AC20" s="110">
        <f t="shared" si="3"/>
        <v>307</v>
      </c>
      <c r="AD20" s="105">
        <f t="shared" si="0"/>
        <v>153.5</v>
      </c>
      <c r="AE20" s="111">
        <v>0</v>
      </c>
      <c r="AF20" s="105">
        <f t="shared" si="1"/>
        <v>2</v>
      </c>
      <c r="AG20" s="105"/>
      <c r="AH20" s="105">
        <f t="shared" si="4"/>
        <v>2</v>
      </c>
      <c r="AI20" s="95">
        <f t="shared" si="2"/>
        <v>307</v>
      </c>
      <c r="AJ20" s="112"/>
    </row>
    <row r="21" spans="1:37" ht="16.2" thickBot="1" x14ac:dyDescent="0.35">
      <c r="A21" s="116"/>
      <c r="B21" s="47"/>
      <c r="C21" s="141"/>
      <c r="D21" s="23"/>
      <c r="E21" s="82" t="s">
        <v>14</v>
      </c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83">
        <f t="shared" ref="P21:U21" si="6">SUM(P6:P20)</f>
        <v>1005</v>
      </c>
      <c r="Q21" s="83">
        <f t="shared" si="6"/>
        <v>1025</v>
      </c>
      <c r="R21" s="83">
        <f t="shared" si="6"/>
        <v>1065</v>
      </c>
      <c r="S21" s="83">
        <f t="shared" si="6"/>
        <v>1020</v>
      </c>
      <c r="T21" s="83">
        <f t="shared" si="6"/>
        <v>1013</v>
      </c>
      <c r="U21" s="83">
        <f t="shared" si="6"/>
        <v>975</v>
      </c>
      <c r="V21" s="83">
        <f t="shared" ref="V21:AA21" si="7">SUM(V6:V20)</f>
        <v>1014</v>
      </c>
      <c r="W21" s="83">
        <f t="shared" si="7"/>
        <v>1036</v>
      </c>
      <c r="X21" s="83">
        <f t="shared" si="7"/>
        <v>1096</v>
      </c>
      <c r="Y21" s="83">
        <f t="shared" si="7"/>
        <v>1008</v>
      </c>
      <c r="Z21" s="83">
        <f t="shared" si="7"/>
        <v>1026</v>
      </c>
      <c r="AA21" s="83">
        <f t="shared" si="7"/>
        <v>0</v>
      </c>
      <c r="AB21" s="83">
        <f>SUM(AB6:AB20)</f>
        <v>1084</v>
      </c>
      <c r="AC21" s="84">
        <f>SUM(P21:AB21)</f>
        <v>12367</v>
      </c>
      <c r="AD21" s="47"/>
      <c r="AE21" s="117"/>
      <c r="AF21" s="47"/>
      <c r="AG21" s="47"/>
      <c r="AH21" s="47"/>
      <c r="AI21" s="97">
        <f>SUM(AI6:AI20)</f>
        <v>24686</v>
      </c>
      <c r="AJ21" s="47"/>
      <c r="AK21" s="123">
        <f>MAX(AJ6:AJ20)</f>
        <v>187.56521739130434</v>
      </c>
    </row>
    <row r="22" spans="1:37" ht="15.75" customHeight="1" x14ac:dyDescent="0.3">
      <c r="A22" s="69" t="s">
        <v>38</v>
      </c>
      <c r="B22" s="144"/>
      <c r="C22" s="141" t="s">
        <v>165</v>
      </c>
      <c r="D22" s="183" t="s">
        <v>204</v>
      </c>
      <c r="E22" s="2" t="s">
        <v>61</v>
      </c>
      <c r="F22" s="39"/>
      <c r="G22" s="39"/>
      <c r="H22" s="39"/>
      <c r="I22" s="39"/>
      <c r="J22" s="39"/>
      <c r="K22" s="39"/>
      <c r="L22" s="39"/>
      <c r="M22" s="39"/>
      <c r="N22" s="39"/>
      <c r="O22" s="30"/>
      <c r="P22" s="39">
        <v>170</v>
      </c>
      <c r="Q22" s="156">
        <v>176</v>
      </c>
      <c r="R22" s="39">
        <v>168</v>
      </c>
      <c r="S22" s="39">
        <v>194</v>
      </c>
      <c r="T22" s="39"/>
      <c r="U22" s="39"/>
      <c r="V22" s="177">
        <v>211</v>
      </c>
      <c r="W22" s="39">
        <v>187</v>
      </c>
      <c r="X22" s="39"/>
      <c r="Y22" s="39">
        <v>179</v>
      </c>
      <c r="Z22" s="99">
        <v>182</v>
      </c>
      <c r="AA22" s="39">
        <v>186</v>
      </c>
      <c r="AB22" s="37"/>
      <c r="AC22" s="30">
        <f t="shared" ref="AC22:AC27" si="8">P22+Q22+R22+S22+T22+U22+V22+W22+X22+Y22+Z22+AA22+AB22</f>
        <v>1653</v>
      </c>
      <c r="AD22" s="113">
        <f t="shared" ref="AD22:AD27" si="9">AVERAGE(P22,Q22,R22,S22,T22,U22,V22,W22,X22,Y22,Z22,AA22,AB22)</f>
        <v>183.66666666666666</v>
      </c>
      <c r="AE22" s="165">
        <v>2053</v>
      </c>
      <c r="AF22" s="113">
        <f t="shared" ref="AF22:AF34" si="10">COUNTIF(P22:AB22,"&gt;0")</f>
        <v>9</v>
      </c>
      <c r="AG22" s="113">
        <v>12</v>
      </c>
      <c r="AH22" s="113">
        <f t="shared" si="4"/>
        <v>21</v>
      </c>
      <c r="AI22" s="98">
        <f t="shared" ref="AI22:AI34" si="11">SUM(AC22,AE22)</f>
        <v>3706</v>
      </c>
      <c r="AJ22" s="115">
        <f t="shared" si="5"/>
        <v>176.47619047619048</v>
      </c>
    </row>
    <row r="23" spans="1:37" ht="17.399999999999999" x14ac:dyDescent="0.3">
      <c r="A23" s="70" t="s">
        <v>39</v>
      </c>
      <c r="B23" s="144"/>
      <c r="C23" s="140" t="s">
        <v>166</v>
      </c>
      <c r="D23" s="183"/>
      <c r="E23" s="4" t="s">
        <v>60</v>
      </c>
      <c r="F23" s="5"/>
      <c r="G23" s="5"/>
      <c r="H23" s="5"/>
      <c r="I23" s="5"/>
      <c r="J23" s="5"/>
      <c r="K23" s="5"/>
      <c r="L23" s="5"/>
      <c r="M23" s="5"/>
      <c r="N23" s="5"/>
      <c r="O23" s="15"/>
      <c r="P23" s="5">
        <v>162</v>
      </c>
      <c r="Q23" s="5">
        <v>192</v>
      </c>
      <c r="R23" s="5">
        <v>149</v>
      </c>
      <c r="S23" s="5">
        <v>182</v>
      </c>
      <c r="T23" s="5">
        <v>167</v>
      </c>
      <c r="U23" s="5">
        <v>184</v>
      </c>
      <c r="V23" s="5">
        <v>167</v>
      </c>
      <c r="W23" s="52">
        <v>181</v>
      </c>
      <c r="X23" s="5">
        <v>171</v>
      </c>
      <c r="Y23" s="52">
        <v>185</v>
      </c>
      <c r="Z23" s="43">
        <v>191</v>
      </c>
      <c r="AA23" s="5">
        <v>164</v>
      </c>
      <c r="AB23" s="35"/>
      <c r="AC23" s="15">
        <f t="shared" si="8"/>
        <v>2095</v>
      </c>
      <c r="AD23" s="92">
        <f t="shared" si="9"/>
        <v>174.58333333333334</v>
      </c>
      <c r="AE23" s="166">
        <v>1933</v>
      </c>
      <c r="AF23" s="92">
        <f t="shared" si="10"/>
        <v>12</v>
      </c>
      <c r="AG23" s="92">
        <v>11</v>
      </c>
      <c r="AH23" s="92">
        <f t="shared" si="4"/>
        <v>23</v>
      </c>
      <c r="AI23" s="93">
        <f t="shared" si="11"/>
        <v>4028</v>
      </c>
      <c r="AJ23" s="96">
        <f t="shared" si="5"/>
        <v>175.13043478260869</v>
      </c>
    </row>
    <row r="24" spans="1:37" ht="17.399999999999999" x14ac:dyDescent="0.3">
      <c r="A24" s="70" t="s">
        <v>40</v>
      </c>
      <c r="B24" s="144"/>
      <c r="C24" s="140" t="s">
        <v>167</v>
      </c>
      <c r="D24" s="183"/>
      <c r="E24" s="4" t="s">
        <v>65</v>
      </c>
      <c r="F24" s="5"/>
      <c r="G24" s="5"/>
      <c r="H24" s="5"/>
      <c r="I24" s="5"/>
      <c r="J24" s="5"/>
      <c r="K24" s="5"/>
      <c r="L24" s="5"/>
      <c r="M24" s="5"/>
      <c r="N24" s="5"/>
      <c r="O24" s="15"/>
      <c r="P24" s="5">
        <v>143</v>
      </c>
      <c r="Q24" s="5">
        <v>159</v>
      </c>
      <c r="R24" s="5"/>
      <c r="S24" s="5"/>
      <c r="T24" s="5">
        <v>173</v>
      </c>
      <c r="U24" s="5">
        <v>172</v>
      </c>
      <c r="V24" s="5">
        <v>168</v>
      </c>
      <c r="W24" s="5">
        <v>163</v>
      </c>
      <c r="X24" s="5">
        <v>174</v>
      </c>
      <c r="Y24" s="5">
        <v>176</v>
      </c>
      <c r="Z24" s="43">
        <v>160</v>
      </c>
      <c r="AA24" s="5">
        <v>184</v>
      </c>
      <c r="AB24" s="35"/>
      <c r="AC24" s="15">
        <f t="shared" si="8"/>
        <v>1672</v>
      </c>
      <c r="AD24" s="92">
        <f t="shared" si="9"/>
        <v>167.2</v>
      </c>
      <c r="AE24" s="166">
        <v>1835</v>
      </c>
      <c r="AF24" s="92">
        <f t="shared" si="10"/>
        <v>10</v>
      </c>
      <c r="AG24" s="92">
        <v>11</v>
      </c>
      <c r="AH24" s="92">
        <f t="shared" si="4"/>
        <v>21</v>
      </c>
      <c r="AI24" s="93">
        <f t="shared" si="11"/>
        <v>3507</v>
      </c>
      <c r="AJ24" s="128">
        <f t="shared" si="5"/>
        <v>167</v>
      </c>
    </row>
    <row r="25" spans="1:37" ht="17.399999999999999" x14ac:dyDescent="0.3">
      <c r="A25" s="70" t="s">
        <v>41</v>
      </c>
      <c r="B25" s="144"/>
      <c r="C25" s="140" t="s">
        <v>168</v>
      </c>
      <c r="D25" s="183"/>
      <c r="E25" s="4" t="s">
        <v>59</v>
      </c>
      <c r="F25" s="5"/>
      <c r="G25" s="5"/>
      <c r="H25" s="5"/>
      <c r="I25" s="5"/>
      <c r="J25" s="5"/>
      <c r="K25" s="5"/>
      <c r="L25" s="5"/>
      <c r="M25" s="5"/>
      <c r="N25" s="5"/>
      <c r="O25" s="15"/>
      <c r="P25" s="5">
        <v>157</v>
      </c>
      <c r="Q25" s="5">
        <v>161</v>
      </c>
      <c r="R25" s="5">
        <v>146</v>
      </c>
      <c r="S25" s="5">
        <v>167</v>
      </c>
      <c r="T25" s="5">
        <v>173</v>
      </c>
      <c r="U25" s="5">
        <v>168</v>
      </c>
      <c r="V25" s="5">
        <v>184</v>
      </c>
      <c r="W25" s="88">
        <v>162</v>
      </c>
      <c r="X25" s="5">
        <v>158</v>
      </c>
      <c r="Y25" s="88">
        <v>174</v>
      </c>
      <c r="Z25" s="43">
        <v>156</v>
      </c>
      <c r="AA25" s="5">
        <v>155</v>
      </c>
      <c r="AB25" s="158"/>
      <c r="AC25" s="15">
        <f t="shared" si="8"/>
        <v>1961</v>
      </c>
      <c r="AD25" s="92">
        <f t="shared" si="9"/>
        <v>163.41666666666666</v>
      </c>
      <c r="AE25" s="166">
        <v>1540</v>
      </c>
      <c r="AF25" s="92">
        <f t="shared" si="10"/>
        <v>12</v>
      </c>
      <c r="AG25" s="92">
        <v>9</v>
      </c>
      <c r="AH25" s="92">
        <f t="shared" si="4"/>
        <v>21</v>
      </c>
      <c r="AI25" s="93">
        <f t="shared" si="11"/>
        <v>3501</v>
      </c>
      <c r="AJ25" s="128">
        <f t="shared" si="5"/>
        <v>166.71428571428572</v>
      </c>
    </row>
    <row r="26" spans="1:37" ht="17.399999999999999" x14ac:dyDescent="0.3">
      <c r="A26" s="70" t="s">
        <v>42</v>
      </c>
      <c r="B26" s="144"/>
      <c r="C26" s="140" t="s">
        <v>169</v>
      </c>
      <c r="D26" s="183"/>
      <c r="E26" s="4" t="s">
        <v>58</v>
      </c>
      <c r="F26" s="5"/>
      <c r="G26" s="5"/>
      <c r="H26" s="5"/>
      <c r="I26" s="5"/>
      <c r="J26" s="5"/>
      <c r="K26" s="5"/>
      <c r="L26" s="5"/>
      <c r="M26" s="5"/>
      <c r="N26" s="5"/>
      <c r="O26" s="15"/>
      <c r="P26" s="5">
        <v>163</v>
      </c>
      <c r="Q26" s="5">
        <v>150</v>
      </c>
      <c r="R26" s="5">
        <v>163</v>
      </c>
      <c r="S26" s="5">
        <v>181</v>
      </c>
      <c r="T26" s="5">
        <v>180</v>
      </c>
      <c r="U26" s="5">
        <v>178</v>
      </c>
      <c r="V26" s="5">
        <v>169</v>
      </c>
      <c r="W26" s="5">
        <v>161</v>
      </c>
      <c r="X26" s="5">
        <v>183</v>
      </c>
      <c r="Y26" s="5">
        <v>170</v>
      </c>
      <c r="Z26" s="43">
        <v>163</v>
      </c>
      <c r="AA26" s="5">
        <v>191</v>
      </c>
      <c r="AB26" s="35"/>
      <c r="AC26" s="15">
        <f t="shared" si="8"/>
        <v>2052</v>
      </c>
      <c r="AD26" s="92">
        <f t="shared" si="9"/>
        <v>171</v>
      </c>
      <c r="AE26" s="166">
        <v>1957</v>
      </c>
      <c r="AF26" s="92">
        <f t="shared" si="10"/>
        <v>12</v>
      </c>
      <c r="AG26" s="92">
        <v>11</v>
      </c>
      <c r="AH26" s="92">
        <f t="shared" si="4"/>
        <v>23</v>
      </c>
      <c r="AI26" s="93">
        <f t="shared" si="11"/>
        <v>4009</v>
      </c>
      <c r="AJ26" s="96">
        <f t="shared" si="5"/>
        <v>174.30434782608697</v>
      </c>
    </row>
    <row r="27" spans="1:37" ht="17.399999999999999" x14ac:dyDescent="0.3">
      <c r="A27" s="70" t="s">
        <v>43</v>
      </c>
      <c r="B27" s="144"/>
      <c r="C27" s="140" t="s">
        <v>170</v>
      </c>
      <c r="D27" s="183"/>
      <c r="E27" s="4" t="s">
        <v>63</v>
      </c>
      <c r="F27" s="5"/>
      <c r="G27" s="5"/>
      <c r="H27" s="5"/>
      <c r="I27" s="5"/>
      <c r="J27" s="5"/>
      <c r="K27" s="5"/>
      <c r="L27" s="5"/>
      <c r="M27" s="5"/>
      <c r="N27" s="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43"/>
      <c r="AA27" s="5"/>
      <c r="AB27" s="35"/>
      <c r="AC27" s="15">
        <f t="shared" si="8"/>
        <v>0</v>
      </c>
      <c r="AD27" s="92" t="e">
        <f t="shared" si="9"/>
        <v>#DIV/0!</v>
      </c>
      <c r="AE27" s="166">
        <v>1282</v>
      </c>
      <c r="AF27" s="92">
        <f t="shared" si="10"/>
        <v>0</v>
      </c>
      <c r="AG27" s="92">
        <v>8</v>
      </c>
      <c r="AH27" s="92">
        <f t="shared" si="4"/>
        <v>8</v>
      </c>
      <c r="AI27" s="93">
        <f t="shared" si="11"/>
        <v>1282</v>
      </c>
      <c r="AJ27" s="96">
        <f t="shared" si="5"/>
        <v>160.25</v>
      </c>
    </row>
    <row r="28" spans="1:37" ht="17.399999999999999" x14ac:dyDescent="0.3">
      <c r="A28" s="70" t="s">
        <v>44</v>
      </c>
      <c r="B28" s="144"/>
      <c r="C28" s="140" t="s">
        <v>171</v>
      </c>
      <c r="D28" s="183"/>
      <c r="E28" s="4" t="s">
        <v>64</v>
      </c>
      <c r="F28" s="5"/>
      <c r="G28" s="5"/>
      <c r="H28" s="5"/>
      <c r="I28" s="5"/>
      <c r="J28" s="5"/>
      <c r="K28" s="5"/>
      <c r="L28" s="5"/>
      <c r="M28" s="5"/>
      <c r="N28" s="5"/>
      <c r="O28" s="15"/>
      <c r="P28" s="5">
        <v>162</v>
      </c>
      <c r="Q28" s="5">
        <v>177</v>
      </c>
      <c r="R28" s="5"/>
      <c r="S28" s="5">
        <v>168</v>
      </c>
      <c r="T28" s="5">
        <v>162</v>
      </c>
      <c r="U28" s="5"/>
      <c r="V28" s="5"/>
      <c r="W28" s="5">
        <v>175</v>
      </c>
      <c r="X28" s="5">
        <v>165</v>
      </c>
      <c r="Y28" s="5">
        <v>187</v>
      </c>
      <c r="Z28" s="43">
        <v>157</v>
      </c>
      <c r="AA28" s="5"/>
      <c r="AB28" s="35"/>
      <c r="AC28" s="15">
        <f t="shared" ref="AC28:AC31" si="12">P28+Q28+R28+S28+T28+U28+V28+W28+X28+Y28+Z28+AA28+AB28</f>
        <v>1353</v>
      </c>
      <c r="AD28" s="92">
        <f t="shared" ref="AD28:AD34" si="13">AVERAGE(P28,Q28,R28,S28,T28,U28,V28,W28,X28,Y28,Z28,AA28,AB28)</f>
        <v>169.125</v>
      </c>
      <c r="AE28" s="166">
        <v>1182</v>
      </c>
      <c r="AF28" s="92">
        <f t="shared" si="10"/>
        <v>8</v>
      </c>
      <c r="AG28" s="92">
        <v>7</v>
      </c>
      <c r="AH28" s="92">
        <f t="shared" si="4"/>
        <v>15</v>
      </c>
      <c r="AI28" s="93">
        <f t="shared" si="11"/>
        <v>2535</v>
      </c>
      <c r="AJ28" s="96">
        <f t="shared" si="5"/>
        <v>169</v>
      </c>
    </row>
    <row r="29" spans="1:37" ht="17.399999999999999" x14ac:dyDescent="0.3">
      <c r="A29" s="70" t="s">
        <v>45</v>
      </c>
      <c r="B29" s="144"/>
      <c r="C29" s="140" t="s">
        <v>172</v>
      </c>
      <c r="D29" s="183"/>
      <c r="E29" s="4" t="s">
        <v>205</v>
      </c>
      <c r="F29" s="5"/>
      <c r="G29" s="5"/>
      <c r="H29" s="5"/>
      <c r="I29" s="5"/>
      <c r="J29" s="5"/>
      <c r="K29" s="5"/>
      <c r="L29" s="5"/>
      <c r="M29" s="5"/>
      <c r="N29" s="5"/>
      <c r="O29" s="15"/>
      <c r="P29" s="5"/>
      <c r="Q29" s="5"/>
      <c r="R29" s="5">
        <v>138</v>
      </c>
      <c r="S29" s="88"/>
      <c r="T29" s="5"/>
      <c r="U29" s="5">
        <v>174</v>
      </c>
      <c r="V29" s="5"/>
      <c r="W29" s="5"/>
      <c r="X29" s="5"/>
      <c r="Y29" s="5"/>
      <c r="Z29" s="43"/>
      <c r="AA29" s="57"/>
      <c r="AB29" s="35"/>
      <c r="AC29" s="15">
        <f t="shared" si="12"/>
        <v>312</v>
      </c>
      <c r="AD29" s="92">
        <f t="shared" si="13"/>
        <v>156</v>
      </c>
      <c r="AE29" s="94">
        <v>173</v>
      </c>
      <c r="AF29" s="92">
        <f t="shared" si="10"/>
        <v>2</v>
      </c>
      <c r="AG29" s="92">
        <v>1</v>
      </c>
      <c r="AH29" s="92">
        <f t="shared" si="4"/>
        <v>3</v>
      </c>
      <c r="AI29" s="93">
        <f t="shared" si="11"/>
        <v>485</v>
      </c>
      <c r="AJ29" s="128">
        <f t="shared" si="5"/>
        <v>161.66666666666666</v>
      </c>
    </row>
    <row r="30" spans="1:37" ht="17.399999999999999" x14ac:dyDescent="0.3">
      <c r="A30" s="70" t="s">
        <v>46</v>
      </c>
      <c r="B30" s="144"/>
      <c r="C30" s="140" t="s">
        <v>173</v>
      </c>
      <c r="D30" s="183"/>
      <c r="E30" s="27" t="s">
        <v>66</v>
      </c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9"/>
      <c r="Q30" s="9"/>
      <c r="R30" s="9"/>
      <c r="S30" s="9"/>
      <c r="T30" s="9"/>
      <c r="U30" s="9"/>
      <c r="V30" s="9"/>
      <c r="W30" s="9"/>
      <c r="X30" s="9"/>
      <c r="Y30" s="9"/>
      <c r="Z30" s="41"/>
      <c r="AA30" s="9"/>
      <c r="AB30" s="36"/>
      <c r="AC30" s="15">
        <f t="shared" si="12"/>
        <v>0</v>
      </c>
      <c r="AD30" s="92" t="e">
        <f t="shared" si="13"/>
        <v>#DIV/0!</v>
      </c>
      <c r="AE30" s="94">
        <v>147</v>
      </c>
      <c r="AF30" s="92">
        <f t="shared" si="10"/>
        <v>0</v>
      </c>
      <c r="AG30" s="92">
        <v>1</v>
      </c>
      <c r="AH30" s="92">
        <f t="shared" si="4"/>
        <v>1</v>
      </c>
      <c r="AI30" s="93">
        <f t="shared" si="11"/>
        <v>147</v>
      </c>
      <c r="AJ30" s="128">
        <f t="shared" si="5"/>
        <v>147</v>
      </c>
    </row>
    <row r="31" spans="1:37" ht="17.399999999999999" x14ac:dyDescent="0.3">
      <c r="A31" s="70" t="s">
        <v>47</v>
      </c>
      <c r="B31" s="144"/>
      <c r="C31" s="140"/>
      <c r="D31" s="183"/>
      <c r="E31" s="53" t="s">
        <v>319</v>
      </c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9"/>
      <c r="Q31" s="9"/>
      <c r="R31" s="9">
        <v>167</v>
      </c>
      <c r="S31" s="9">
        <v>167</v>
      </c>
      <c r="T31" s="9">
        <v>195</v>
      </c>
      <c r="U31" s="9">
        <v>168</v>
      </c>
      <c r="V31" s="9">
        <v>174</v>
      </c>
      <c r="W31" s="9"/>
      <c r="X31" s="9">
        <v>178</v>
      </c>
      <c r="Y31" s="9"/>
      <c r="Z31" s="41"/>
      <c r="AA31" s="9">
        <v>171</v>
      </c>
      <c r="AB31" s="36"/>
      <c r="AC31" s="15">
        <f t="shared" si="12"/>
        <v>1220</v>
      </c>
      <c r="AD31" s="92">
        <f t="shared" si="13"/>
        <v>174.28571428571428</v>
      </c>
      <c r="AE31" s="94">
        <v>0</v>
      </c>
      <c r="AF31" s="92">
        <f t="shared" si="10"/>
        <v>7</v>
      </c>
      <c r="AG31" s="92">
        <v>0</v>
      </c>
      <c r="AH31" s="92">
        <f t="shared" si="4"/>
        <v>7</v>
      </c>
      <c r="AI31" s="93">
        <f t="shared" si="11"/>
        <v>1220</v>
      </c>
      <c r="AJ31" s="128">
        <f t="shared" si="5"/>
        <v>174.28571428571428</v>
      </c>
    </row>
    <row r="32" spans="1:37" ht="17.399999999999999" x14ac:dyDescent="0.3">
      <c r="A32" s="70" t="s">
        <v>48</v>
      </c>
      <c r="B32" s="144"/>
      <c r="C32" s="140"/>
      <c r="D32" s="183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9"/>
      <c r="Q32" s="9"/>
      <c r="R32" s="9"/>
      <c r="S32" s="9"/>
      <c r="T32" s="9"/>
      <c r="U32" s="9"/>
      <c r="V32" s="9"/>
      <c r="W32" s="9"/>
      <c r="X32" s="9"/>
      <c r="Y32" s="9"/>
      <c r="Z32" s="41"/>
      <c r="AA32" s="9"/>
      <c r="AB32" s="36"/>
      <c r="AC32" s="15">
        <f>P32+Q32+R32+S32+T32+U32+V32+W32+X32+Y32+Z32+AA32+AB32</f>
        <v>0</v>
      </c>
      <c r="AD32" s="92" t="e">
        <f t="shared" si="13"/>
        <v>#DIV/0!</v>
      </c>
      <c r="AE32" s="94"/>
      <c r="AF32" s="92">
        <f t="shared" si="10"/>
        <v>0</v>
      </c>
      <c r="AG32" s="92"/>
      <c r="AH32" s="92">
        <f t="shared" si="4"/>
        <v>0</v>
      </c>
      <c r="AI32" s="93">
        <f>SUM(AC32,AE32)</f>
        <v>0</v>
      </c>
      <c r="AJ32" s="96"/>
    </row>
    <row r="33" spans="1:37" ht="18" thickBot="1" x14ac:dyDescent="0.35">
      <c r="A33" s="71" t="s">
        <v>49</v>
      </c>
      <c r="B33" s="144"/>
      <c r="C33" s="142"/>
      <c r="D33" s="183"/>
      <c r="E33" s="175" t="s">
        <v>317</v>
      </c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9"/>
      <c r="Q33" s="9"/>
      <c r="R33" s="9"/>
      <c r="S33" s="9"/>
      <c r="T33" s="9"/>
      <c r="U33" s="9"/>
      <c r="V33" s="9"/>
      <c r="W33" s="9"/>
      <c r="X33" s="9"/>
      <c r="Y33" s="9"/>
      <c r="Z33" s="41"/>
      <c r="AA33" s="9"/>
      <c r="AB33" s="36"/>
      <c r="AC33" s="15">
        <f>P33+Q33+R33+S33+T33+U33+V33+W33+X33+Y33+Z33+AA33+AB33</f>
        <v>0</v>
      </c>
      <c r="AD33" s="92" t="e">
        <f t="shared" si="13"/>
        <v>#DIV/0!</v>
      </c>
      <c r="AE33" s="111">
        <v>158</v>
      </c>
      <c r="AF33" s="92">
        <f t="shared" si="10"/>
        <v>0</v>
      </c>
      <c r="AG33" s="105"/>
      <c r="AH33" s="92">
        <f t="shared" si="4"/>
        <v>0</v>
      </c>
      <c r="AI33" s="93">
        <f>SUM(AC33,AE33)</f>
        <v>158</v>
      </c>
      <c r="AJ33" s="96"/>
    </row>
    <row r="34" spans="1:37" ht="18" thickBot="1" x14ac:dyDescent="0.35">
      <c r="A34" s="70"/>
      <c r="B34" s="72"/>
      <c r="C34" s="140"/>
      <c r="D34" s="184"/>
      <c r="E34" s="118" t="s">
        <v>36</v>
      </c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9"/>
      <c r="Q34" s="9"/>
      <c r="R34" s="9"/>
      <c r="S34" s="61"/>
      <c r="T34" s="9"/>
      <c r="U34" s="9"/>
      <c r="V34" s="9"/>
      <c r="W34" s="9"/>
      <c r="X34" s="9"/>
      <c r="Y34" s="9"/>
      <c r="Z34" s="41"/>
      <c r="AA34" s="9"/>
      <c r="AB34" s="9"/>
      <c r="AC34" s="17">
        <f>P34+Q34+R34+S34+T34+U34+V34+W34+X34+Y34+Z34+AA34+AB34</f>
        <v>0</v>
      </c>
      <c r="AD34" s="105" t="e">
        <f t="shared" si="13"/>
        <v>#DIV/0!</v>
      </c>
      <c r="AE34" s="111"/>
      <c r="AF34" s="105">
        <f t="shared" si="10"/>
        <v>0</v>
      </c>
      <c r="AG34" s="105"/>
      <c r="AH34" s="105">
        <f t="shared" si="4"/>
        <v>0</v>
      </c>
      <c r="AI34" s="95">
        <f t="shared" si="11"/>
        <v>0</v>
      </c>
      <c r="AJ34" s="131"/>
    </row>
    <row r="35" spans="1:37" ht="16.2" thickBot="1" x14ac:dyDescent="0.35">
      <c r="A35" s="143"/>
      <c r="B35" s="47"/>
      <c r="C35" s="141"/>
      <c r="D35" s="23"/>
      <c r="E35" s="82" t="s">
        <v>14</v>
      </c>
      <c r="F35" s="24"/>
      <c r="G35" s="24"/>
      <c r="H35" s="24"/>
      <c r="I35" s="24"/>
      <c r="J35" s="24"/>
      <c r="K35" s="24"/>
      <c r="L35" s="24"/>
      <c r="M35" s="24"/>
      <c r="N35" s="24"/>
      <c r="O35" s="25"/>
      <c r="P35" s="83">
        <f>SUM(P22:P34)</f>
        <v>957</v>
      </c>
      <c r="Q35" s="83">
        <f t="shared" ref="Q35:Z35" si="14">SUM(Q22:Q34)</f>
        <v>1015</v>
      </c>
      <c r="R35" s="83">
        <f>SUM(R22:R34)</f>
        <v>931</v>
      </c>
      <c r="S35" s="83">
        <f t="shared" si="14"/>
        <v>1059</v>
      </c>
      <c r="T35" s="83">
        <f t="shared" si="14"/>
        <v>1050</v>
      </c>
      <c r="U35" s="83">
        <f t="shared" si="14"/>
        <v>1044</v>
      </c>
      <c r="V35" s="83">
        <f t="shared" si="14"/>
        <v>1073</v>
      </c>
      <c r="W35" s="83">
        <f t="shared" si="14"/>
        <v>1029</v>
      </c>
      <c r="X35" s="83">
        <f t="shared" si="14"/>
        <v>1029</v>
      </c>
      <c r="Y35" s="83">
        <f t="shared" si="14"/>
        <v>1071</v>
      </c>
      <c r="Z35" s="83">
        <f t="shared" si="14"/>
        <v>1009</v>
      </c>
      <c r="AA35" s="83">
        <f>SUM(AA22:AA34)</f>
        <v>1051</v>
      </c>
      <c r="AB35" s="83">
        <f>SUM(AB22:AB34)</f>
        <v>0</v>
      </c>
      <c r="AC35" s="84">
        <f>SUM(P35:AB35)</f>
        <v>12318</v>
      </c>
      <c r="AD35" s="47"/>
      <c r="AE35" s="117"/>
      <c r="AF35" s="47"/>
      <c r="AG35" s="47"/>
      <c r="AH35" s="47"/>
      <c r="AI35" s="97">
        <f>SUM(AI22:AI34)</f>
        <v>24578</v>
      </c>
      <c r="AJ35" s="47"/>
      <c r="AK35" s="123">
        <f>MAX(AJ22:AJ34)</f>
        <v>176.47619047619048</v>
      </c>
    </row>
    <row r="36" spans="1:37" ht="15.75" customHeight="1" x14ac:dyDescent="0.3">
      <c r="A36" s="69" t="s">
        <v>38</v>
      </c>
      <c r="B36" s="12"/>
      <c r="C36" s="141" t="s">
        <v>174</v>
      </c>
      <c r="D36" s="183" t="s">
        <v>68</v>
      </c>
      <c r="E36" s="2" t="s">
        <v>71</v>
      </c>
      <c r="F36" s="39"/>
      <c r="G36" s="39"/>
      <c r="H36" s="39"/>
      <c r="I36" s="39"/>
      <c r="J36" s="39"/>
      <c r="K36" s="39"/>
      <c r="L36" s="39"/>
      <c r="M36" s="39"/>
      <c r="N36" s="39"/>
      <c r="O36" s="30"/>
      <c r="P36" s="39">
        <v>198</v>
      </c>
      <c r="Q36" s="39">
        <v>167</v>
      </c>
      <c r="R36" s="39">
        <v>184</v>
      </c>
      <c r="S36" s="39">
        <v>180</v>
      </c>
      <c r="T36" s="39"/>
      <c r="U36" s="178">
        <v>205</v>
      </c>
      <c r="V36" s="39">
        <v>182</v>
      </c>
      <c r="W36" s="39">
        <v>182</v>
      </c>
      <c r="X36" s="39">
        <v>197</v>
      </c>
      <c r="Y36" s="39">
        <v>171</v>
      </c>
      <c r="Z36" s="39">
        <v>149</v>
      </c>
      <c r="AA36" s="39">
        <v>158</v>
      </c>
      <c r="AB36" s="37">
        <v>164</v>
      </c>
      <c r="AC36" s="30">
        <f>P36+Q36+R36+S36+T36+U36+V36+W36+X36+Y36+Z36+AA36+AB36</f>
        <v>2137</v>
      </c>
      <c r="AD36" s="113">
        <f t="shared" ref="AD36:AD48" si="15">AVERAGE(P36,Q36,R36,S36,T36,U36,V36,W36,X36,Y36,Z36,AA36,AB36)</f>
        <v>178.08333333333334</v>
      </c>
      <c r="AE36" s="165">
        <v>1733</v>
      </c>
      <c r="AF36" s="113">
        <f t="shared" ref="AF36:AF48" si="16">COUNTIF(P36:AB36,"&gt;0")</f>
        <v>12</v>
      </c>
      <c r="AG36" s="113">
        <v>10</v>
      </c>
      <c r="AH36" s="113">
        <f t="shared" si="4"/>
        <v>22</v>
      </c>
      <c r="AI36" s="98">
        <f t="shared" ref="AI36:AI48" si="17">SUM(AC36,AE36)</f>
        <v>3870</v>
      </c>
      <c r="AJ36" s="96">
        <f t="shared" si="5"/>
        <v>175.90909090909091</v>
      </c>
    </row>
    <row r="37" spans="1:37" ht="17.399999999999999" x14ac:dyDescent="0.3">
      <c r="A37" s="70" t="s">
        <v>39</v>
      </c>
      <c r="B37" s="12"/>
      <c r="C37" s="140" t="s">
        <v>175</v>
      </c>
      <c r="D37" s="185"/>
      <c r="E37" s="4" t="s">
        <v>75</v>
      </c>
      <c r="F37" s="5"/>
      <c r="G37" s="5"/>
      <c r="H37" s="5"/>
      <c r="I37" s="5"/>
      <c r="J37" s="5"/>
      <c r="K37" s="5"/>
      <c r="L37" s="5"/>
      <c r="M37" s="5"/>
      <c r="N37" s="5"/>
      <c r="O37" s="15"/>
      <c r="P37" s="5"/>
      <c r="Q37" s="52">
        <v>175</v>
      </c>
      <c r="R37" s="5"/>
      <c r="S37" s="5"/>
      <c r="T37" s="5"/>
      <c r="U37" s="129">
        <v>168</v>
      </c>
      <c r="V37" s="87"/>
      <c r="W37" s="88"/>
      <c r="X37" s="5"/>
      <c r="Y37" s="5">
        <v>157</v>
      </c>
      <c r="Z37" s="88">
        <v>167</v>
      </c>
      <c r="AA37" s="5"/>
      <c r="AB37" s="35">
        <v>178</v>
      </c>
      <c r="AC37" s="15">
        <f t="shared" ref="AC37:AC48" si="18">P37+Q37+R37+S37+T37+U37+V37+W37+X37+Y37+Z37+AA37+AB37</f>
        <v>845</v>
      </c>
      <c r="AD37" s="92">
        <f t="shared" si="15"/>
        <v>169</v>
      </c>
      <c r="AE37" s="94">
        <v>646</v>
      </c>
      <c r="AF37" s="92">
        <f t="shared" si="16"/>
        <v>5</v>
      </c>
      <c r="AG37" s="92">
        <v>4</v>
      </c>
      <c r="AH37" s="92">
        <f t="shared" si="4"/>
        <v>9</v>
      </c>
      <c r="AI37" s="93">
        <f t="shared" si="17"/>
        <v>1491</v>
      </c>
      <c r="AJ37" s="128">
        <f t="shared" si="5"/>
        <v>165.66666666666666</v>
      </c>
    </row>
    <row r="38" spans="1:37" ht="17.399999999999999" x14ac:dyDescent="0.3">
      <c r="A38" s="70" t="s">
        <v>40</v>
      </c>
      <c r="B38" s="12"/>
      <c r="C38" s="140" t="s">
        <v>176</v>
      </c>
      <c r="D38" s="185"/>
      <c r="E38" s="4" t="s">
        <v>70</v>
      </c>
      <c r="F38" s="5"/>
      <c r="G38" s="5"/>
      <c r="H38" s="5"/>
      <c r="I38" s="5"/>
      <c r="J38" s="5"/>
      <c r="K38" s="5"/>
      <c r="L38" s="5"/>
      <c r="M38" s="5"/>
      <c r="N38" s="5"/>
      <c r="O38" s="15"/>
      <c r="P38" s="5">
        <v>157</v>
      </c>
      <c r="Q38" s="88">
        <v>168</v>
      </c>
      <c r="R38" s="5"/>
      <c r="S38" s="5">
        <v>146</v>
      </c>
      <c r="T38" s="5"/>
      <c r="U38" s="28"/>
      <c r="V38" s="5"/>
      <c r="W38" s="5"/>
      <c r="X38" s="5">
        <v>158</v>
      </c>
      <c r="Y38" s="5">
        <v>182</v>
      </c>
      <c r="Z38" s="88">
        <v>156</v>
      </c>
      <c r="AA38" s="5">
        <v>173</v>
      </c>
      <c r="AB38" s="35">
        <v>162</v>
      </c>
      <c r="AC38" s="15">
        <f t="shared" si="18"/>
        <v>1302</v>
      </c>
      <c r="AD38" s="92">
        <f t="shared" si="15"/>
        <v>162.75</v>
      </c>
      <c r="AE38" s="166">
        <v>1692</v>
      </c>
      <c r="AF38" s="92">
        <f t="shared" si="16"/>
        <v>8</v>
      </c>
      <c r="AG38" s="92">
        <v>10</v>
      </c>
      <c r="AH38" s="92">
        <f t="shared" si="4"/>
        <v>18</v>
      </c>
      <c r="AI38" s="93">
        <f t="shared" si="17"/>
        <v>2994</v>
      </c>
      <c r="AJ38" s="128">
        <f t="shared" si="5"/>
        <v>166.33333333333334</v>
      </c>
    </row>
    <row r="39" spans="1:37" ht="17.399999999999999" x14ac:dyDescent="0.3">
      <c r="A39" s="70" t="s">
        <v>41</v>
      </c>
      <c r="B39" s="12"/>
      <c r="C39" s="140" t="s">
        <v>177</v>
      </c>
      <c r="D39" s="185"/>
      <c r="E39" s="4" t="s">
        <v>69</v>
      </c>
      <c r="F39" s="5"/>
      <c r="G39" s="5"/>
      <c r="H39" s="5"/>
      <c r="I39" s="5"/>
      <c r="J39" s="5"/>
      <c r="K39" s="5"/>
      <c r="L39" s="5"/>
      <c r="M39" s="5"/>
      <c r="N39" s="5"/>
      <c r="O39" s="15"/>
      <c r="P39" s="5">
        <v>193</v>
      </c>
      <c r="Q39" s="5">
        <v>179</v>
      </c>
      <c r="R39" s="5">
        <v>192</v>
      </c>
      <c r="S39" s="5">
        <v>186</v>
      </c>
      <c r="T39" s="5"/>
      <c r="U39" s="179">
        <v>207</v>
      </c>
      <c r="V39" s="5">
        <v>177</v>
      </c>
      <c r="W39" s="5">
        <v>195</v>
      </c>
      <c r="X39" s="5">
        <v>156</v>
      </c>
      <c r="Y39" s="5">
        <v>159</v>
      </c>
      <c r="Z39" s="5">
        <v>196</v>
      </c>
      <c r="AA39" s="5">
        <v>140</v>
      </c>
      <c r="AB39" s="35">
        <v>195</v>
      </c>
      <c r="AC39" s="15">
        <f t="shared" si="18"/>
        <v>2175</v>
      </c>
      <c r="AD39" s="92">
        <f t="shared" si="15"/>
        <v>181.25</v>
      </c>
      <c r="AE39" s="166">
        <v>1981</v>
      </c>
      <c r="AF39" s="92">
        <f t="shared" si="16"/>
        <v>12</v>
      </c>
      <c r="AG39" s="92">
        <v>11</v>
      </c>
      <c r="AH39" s="92">
        <f t="shared" si="4"/>
        <v>23</v>
      </c>
      <c r="AI39" s="93">
        <f t="shared" si="17"/>
        <v>4156</v>
      </c>
      <c r="AJ39" s="96">
        <f t="shared" si="5"/>
        <v>180.69565217391303</v>
      </c>
    </row>
    <row r="40" spans="1:37" ht="17.399999999999999" x14ac:dyDescent="0.3">
      <c r="A40" s="70" t="s">
        <v>42</v>
      </c>
      <c r="B40" s="12"/>
      <c r="C40" s="140" t="s">
        <v>178</v>
      </c>
      <c r="D40" s="185"/>
      <c r="E40" s="4" t="s">
        <v>73</v>
      </c>
      <c r="F40" s="5"/>
      <c r="G40" s="5"/>
      <c r="H40" s="5"/>
      <c r="I40" s="5"/>
      <c r="J40" s="5"/>
      <c r="K40" s="5"/>
      <c r="L40" s="5"/>
      <c r="M40" s="5"/>
      <c r="N40" s="5"/>
      <c r="O40" s="15"/>
      <c r="P40" s="5">
        <v>185</v>
      </c>
      <c r="Q40" s="5">
        <v>184</v>
      </c>
      <c r="R40" s="5">
        <v>167</v>
      </c>
      <c r="S40" s="5">
        <v>163</v>
      </c>
      <c r="T40" s="5"/>
      <c r="U40" s="28">
        <v>180</v>
      </c>
      <c r="V40" s="88">
        <v>182</v>
      </c>
      <c r="W40" s="5">
        <v>169</v>
      </c>
      <c r="X40" s="5">
        <v>172</v>
      </c>
      <c r="Y40" s="5">
        <v>183</v>
      </c>
      <c r="Z40" s="5">
        <v>166</v>
      </c>
      <c r="AA40" s="5">
        <v>170</v>
      </c>
      <c r="AB40" s="35">
        <v>177</v>
      </c>
      <c r="AC40" s="15">
        <f t="shared" si="18"/>
        <v>2098</v>
      </c>
      <c r="AD40" s="92">
        <f t="shared" si="15"/>
        <v>174.83333333333334</v>
      </c>
      <c r="AE40" s="166">
        <v>2145</v>
      </c>
      <c r="AF40" s="92">
        <f t="shared" si="16"/>
        <v>12</v>
      </c>
      <c r="AG40" s="92">
        <v>12</v>
      </c>
      <c r="AH40" s="92">
        <f t="shared" si="4"/>
        <v>24</v>
      </c>
      <c r="AI40" s="93">
        <f t="shared" si="17"/>
        <v>4243</v>
      </c>
      <c r="AJ40" s="128">
        <f t="shared" si="5"/>
        <v>176.79166666666666</v>
      </c>
    </row>
    <row r="41" spans="1:37" ht="17.399999999999999" x14ac:dyDescent="0.3">
      <c r="A41" s="70" t="s">
        <v>43</v>
      </c>
      <c r="B41" s="12"/>
      <c r="C41" s="140" t="s">
        <v>179</v>
      </c>
      <c r="D41" s="185"/>
      <c r="E41" s="55" t="s">
        <v>72</v>
      </c>
      <c r="F41" s="9"/>
      <c r="G41" s="9"/>
      <c r="H41" s="9"/>
      <c r="I41" s="9"/>
      <c r="J41" s="9"/>
      <c r="K41" s="9"/>
      <c r="L41" s="9"/>
      <c r="M41" s="9"/>
      <c r="N41" s="9"/>
      <c r="O41" s="17"/>
      <c r="P41" s="173">
        <v>169</v>
      </c>
      <c r="Q41" s="9"/>
      <c r="R41" s="9">
        <v>159</v>
      </c>
      <c r="S41" s="9">
        <v>168</v>
      </c>
      <c r="T41" s="9"/>
      <c r="U41" s="29">
        <v>179</v>
      </c>
      <c r="V41" s="9">
        <v>163</v>
      </c>
      <c r="W41" s="9">
        <v>157</v>
      </c>
      <c r="X41" s="9">
        <v>155</v>
      </c>
      <c r="Y41" s="9"/>
      <c r="Z41" s="9">
        <v>162</v>
      </c>
      <c r="AA41" s="9">
        <v>157</v>
      </c>
      <c r="AB41" s="36"/>
      <c r="AC41" s="15">
        <f>SUM(P41:AB41)</f>
        <v>1469</v>
      </c>
      <c r="AD41" s="92">
        <f t="shared" si="15"/>
        <v>163.22222222222223</v>
      </c>
      <c r="AE41" s="166">
        <v>1376</v>
      </c>
      <c r="AF41" s="92">
        <f t="shared" si="16"/>
        <v>9</v>
      </c>
      <c r="AG41" s="92">
        <v>8</v>
      </c>
      <c r="AH41" s="92">
        <f t="shared" si="4"/>
        <v>17</v>
      </c>
      <c r="AI41" s="93">
        <f t="shared" si="17"/>
        <v>2845</v>
      </c>
      <c r="AJ41" s="96">
        <f t="shared" si="5"/>
        <v>167.35294117647058</v>
      </c>
    </row>
    <row r="42" spans="1:37" ht="17.399999999999999" x14ac:dyDescent="0.3">
      <c r="A42" s="70" t="s">
        <v>44</v>
      </c>
      <c r="B42" s="12"/>
      <c r="C42" s="140" t="s">
        <v>180</v>
      </c>
      <c r="D42" s="185"/>
      <c r="E42" s="8" t="s">
        <v>74</v>
      </c>
      <c r="F42" s="9"/>
      <c r="G42" s="9"/>
      <c r="H42" s="9"/>
      <c r="I42" s="9"/>
      <c r="J42" s="9"/>
      <c r="K42" s="9"/>
      <c r="L42" s="9"/>
      <c r="M42" s="9"/>
      <c r="N42" s="9"/>
      <c r="O42" s="17"/>
      <c r="P42" s="126">
        <v>190</v>
      </c>
      <c r="Q42" s="9">
        <v>161</v>
      </c>
      <c r="R42" s="9"/>
      <c r="S42" s="9"/>
      <c r="T42" s="5"/>
      <c r="U42" s="5">
        <v>177</v>
      </c>
      <c r="V42" s="5">
        <v>171</v>
      </c>
      <c r="W42" s="9">
        <v>175</v>
      </c>
      <c r="X42" s="9">
        <v>162</v>
      </c>
      <c r="Y42" s="9">
        <v>162</v>
      </c>
      <c r="Z42" s="9"/>
      <c r="AA42" s="9">
        <v>144</v>
      </c>
      <c r="AB42" s="36"/>
      <c r="AC42" s="15">
        <f>P42+Q42+R42+S42+T42+U42+V42+W42+X42+Y42+Z42+AA42+AB42</f>
        <v>1342</v>
      </c>
      <c r="AD42" s="92">
        <f t="shared" si="15"/>
        <v>167.75</v>
      </c>
      <c r="AE42" s="166">
        <v>1203</v>
      </c>
      <c r="AF42" s="92">
        <f t="shared" si="16"/>
        <v>8</v>
      </c>
      <c r="AG42" s="92">
        <v>7</v>
      </c>
      <c r="AH42" s="92">
        <f t="shared" si="4"/>
        <v>15</v>
      </c>
      <c r="AI42" s="93">
        <f t="shared" si="17"/>
        <v>2545</v>
      </c>
      <c r="AJ42" s="96">
        <f t="shared" si="5"/>
        <v>169.66666666666666</v>
      </c>
    </row>
    <row r="43" spans="1:37" ht="17.399999999999999" x14ac:dyDescent="0.3">
      <c r="A43" s="70" t="s">
        <v>45</v>
      </c>
      <c r="B43" s="12"/>
      <c r="C43" s="140" t="s">
        <v>181</v>
      </c>
      <c r="D43" s="185"/>
      <c r="E43" s="8" t="s">
        <v>206</v>
      </c>
      <c r="F43" s="9"/>
      <c r="G43" s="9"/>
      <c r="H43" s="9"/>
      <c r="I43" s="9"/>
      <c r="J43" s="9"/>
      <c r="K43" s="9"/>
      <c r="L43" s="9"/>
      <c r="M43" s="9"/>
      <c r="N43" s="9"/>
      <c r="O43" s="17"/>
      <c r="P43" s="9"/>
      <c r="Q43" s="9"/>
      <c r="R43" s="9">
        <v>152</v>
      </c>
      <c r="S43" s="9"/>
      <c r="T43" s="62"/>
      <c r="U43" s="63"/>
      <c r="V43" s="64"/>
      <c r="W43" s="9"/>
      <c r="X43" s="9"/>
      <c r="Y43" s="9"/>
      <c r="Z43" s="9"/>
      <c r="AA43" s="9"/>
      <c r="AB43" s="36"/>
      <c r="AC43" s="15">
        <f>P43+Q43+R43+S43+T43+U43+V43+W43+X43+Y43+Z43+AA43+AB43</f>
        <v>152</v>
      </c>
      <c r="AD43" s="92">
        <f t="shared" si="15"/>
        <v>152</v>
      </c>
      <c r="AE43" s="94">
        <v>671</v>
      </c>
      <c r="AF43" s="92">
        <f t="shared" si="16"/>
        <v>1</v>
      </c>
      <c r="AG43" s="92">
        <v>4</v>
      </c>
      <c r="AH43" s="92">
        <f t="shared" si="4"/>
        <v>5</v>
      </c>
      <c r="AI43" s="93">
        <f t="shared" si="17"/>
        <v>823</v>
      </c>
      <c r="AJ43" s="96">
        <f t="shared" si="5"/>
        <v>164.6</v>
      </c>
    </row>
    <row r="44" spans="1:37" ht="17.399999999999999" x14ac:dyDescent="0.3">
      <c r="A44" s="70" t="s">
        <v>46</v>
      </c>
      <c r="B44" s="12"/>
      <c r="C44" s="140" t="s">
        <v>182</v>
      </c>
      <c r="D44" s="185"/>
      <c r="E44" s="8" t="s">
        <v>207</v>
      </c>
      <c r="F44" s="9"/>
      <c r="G44" s="9"/>
      <c r="H44" s="9"/>
      <c r="I44" s="9"/>
      <c r="J44" s="9"/>
      <c r="K44" s="9"/>
      <c r="L44" s="9"/>
      <c r="M44" s="9"/>
      <c r="N44" s="9"/>
      <c r="O44" s="17"/>
      <c r="P44" s="9"/>
      <c r="Q44" s="9"/>
      <c r="R44" s="9"/>
      <c r="S44" s="9"/>
      <c r="T44" s="65"/>
      <c r="U44" s="66"/>
      <c r="V44" s="67"/>
      <c r="W44" s="9">
        <v>161</v>
      </c>
      <c r="X44" s="9"/>
      <c r="Y44" s="9"/>
      <c r="Z44" s="9"/>
      <c r="AA44" s="9"/>
      <c r="AB44" s="36">
        <v>180</v>
      </c>
      <c r="AC44" s="15">
        <f t="shared" ref="AC44:AC45" si="19">P44+Q44+R44+S44+T44+U44+V44+W44+X44+Y44+Z44+AA44+AB44</f>
        <v>341</v>
      </c>
      <c r="AD44" s="92">
        <f t="shared" si="15"/>
        <v>170.5</v>
      </c>
      <c r="AE44" s="94">
        <v>368</v>
      </c>
      <c r="AF44" s="92">
        <f t="shared" si="16"/>
        <v>2</v>
      </c>
      <c r="AG44" s="92">
        <v>2</v>
      </c>
      <c r="AH44" s="92">
        <f t="shared" si="4"/>
        <v>4</v>
      </c>
      <c r="AI44" s="93">
        <f t="shared" si="17"/>
        <v>709</v>
      </c>
      <c r="AJ44" s="96">
        <f t="shared" si="5"/>
        <v>177.25</v>
      </c>
    </row>
    <row r="45" spans="1:37" ht="17.399999999999999" x14ac:dyDescent="0.3">
      <c r="A45" s="70"/>
      <c r="B45" s="12"/>
      <c r="C45" s="140" t="s">
        <v>183</v>
      </c>
      <c r="D45" s="185"/>
      <c r="E45" s="8" t="s">
        <v>208</v>
      </c>
      <c r="F45" s="9"/>
      <c r="G45" s="9"/>
      <c r="H45" s="9"/>
      <c r="I45" s="9"/>
      <c r="J45" s="9"/>
      <c r="K45" s="9"/>
      <c r="L45" s="9"/>
      <c r="M45" s="9"/>
      <c r="N45" s="9"/>
      <c r="O45" s="17"/>
      <c r="P45" s="9"/>
      <c r="Q45" s="9"/>
      <c r="R45" s="9">
        <v>189</v>
      </c>
      <c r="S45" s="9"/>
      <c r="T45" s="119"/>
      <c r="U45" s="120"/>
      <c r="V45" s="121">
        <v>177</v>
      </c>
      <c r="W45" s="9"/>
      <c r="X45" s="9"/>
      <c r="Y45" s="9"/>
      <c r="Z45" s="9"/>
      <c r="AA45" s="9"/>
      <c r="AB45" s="36"/>
      <c r="AC45" s="15">
        <f t="shared" si="19"/>
        <v>366</v>
      </c>
      <c r="AD45" s="92">
        <f t="shared" si="15"/>
        <v>183</v>
      </c>
      <c r="AE45" s="111">
        <v>362</v>
      </c>
      <c r="AF45" s="92">
        <f t="shared" si="16"/>
        <v>2</v>
      </c>
      <c r="AG45" s="92">
        <v>2</v>
      </c>
      <c r="AH45" s="92">
        <f t="shared" si="4"/>
        <v>4</v>
      </c>
      <c r="AI45" s="93">
        <f t="shared" si="17"/>
        <v>728</v>
      </c>
      <c r="AJ45" s="96">
        <f t="shared" si="5"/>
        <v>182</v>
      </c>
    </row>
    <row r="46" spans="1:37" ht="18" thickBot="1" x14ac:dyDescent="0.35">
      <c r="A46" s="71" t="s">
        <v>47</v>
      </c>
      <c r="B46" s="12"/>
      <c r="C46" s="140" t="s">
        <v>184</v>
      </c>
      <c r="D46" s="185"/>
      <c r="E46" s="8" t="s">
        <v>209</v>
      </c>
      <c r="F46" s="9"/>
      <c r="G46" s="9"/>
      <c r="H46" s="9"/>
      <c r="I46" s="9"/>
      <c r="J46" s="9"/>
      <c r="K46" s="9"/>
      <c r="L46" s="9"/>
      <c r="M46" s="9"/>
      <c r="N46" s="9"/>
      <c r="O46" s="17"/>
      <c r="P46" s="9"/>
      <c r="Q46" s="9"/>
      <c r="R46" s="9"/>
      <c r="S46" s="9">
        <v>177</v>
      </c>
      <c r="T46" s="119"/>
      <c r="U46" s="120"/>
      <c r="V46" s="121"/>
      <c r="W46" s="9"/>
      <c r="X46" s="9"/>
      <c r="Y46" s="9"/>
      <c r="Z46" s="9"/>
      <c r="AA46" s="9"/>
      <c r="AB46" s="36"/>
      <c r="AC46" s="15">
        <f>P46+Q46+R46+S46+T46+U46+V46+W46+X46+Y46+Z46+AA46+AB46</f>
        <v>177</v>
      </c>
      <c r="AD46" s="92">
        <f t="shared" si="15"/>
        <v>177</v>
      </c>
      <c r="AE46" s="111">
        <v>171</v>
      </c>
      <c r="AF46" s="92">
        <f t="shared" si="16"/>
        <v>1</v>
      </c>
      <c r="AG46" s="105">
        <v>1</v>
      </c>
      <c r="AH46" s="92">
        <f t="shared" si="4"/>
        <v>2</v>
      </c>
      <c r="AI46" s="93">
        <f t="shared" si="17"/>
        <v>348</v>
      </c>
      <c r="AJ46" s="96">
        <f t="shared" si="5"/>
        <v>174</v>
      </c>
    </row>
    <row r="47" spans="1:37" ht="17.399999999999999" x14ac:dyDescent="0.3">
      <c r="A47" s="70"/>
      <c r="B47" s="12"/>
      <c r="C47" s="140"/>
      <c r="D47" s="185"/>
      <c r="E47" s="175" t="s">
        <v>317</v>
      </c>
      <c r="F47" s="9"/>
      <c r="G47" s="9"/>
      <c r="H47" s="9"/>
      <c r="I47" s="9"/>
      <c r="J47" s="9"/>
      <c r="K47" s="9"/>
      <c r="L47" s="9"/>
      <c r="M47" s="9"/>
      <c r="N47" s="9"/>
      <c r="O47" s="17"/>
      <c r="P47" s="9"/>
      <c r="Q47" s="9"/>
      <c r="R47" s="9"/>
      <c r="S47" s="9"/>
      <c r="T47" s="119"/>
      <c r="U47" s="120"/>
      <c r="V47" s="121"/>
      <c r="W47" s="9"/>
      <c r="X47" s="9"/>
      <c r="Y47" s="9"/>
      <c r="Z47" s="9"/>
      <c r="AA47" s="9"/>
      <c r="AB47" s="36"/>
      <c r="AC47" s="17"/>
      <c r="AD47" s="105"/>
      <c r="AE47" s="111">
        <v>168</v>
      </c>
      <c r="AF47" s="105"/>
      <c r="AG47" s="105"/>
      <c r="AH47" s="105"/>
      <c r="AI47" s="93">
        <f t="shared" si="17"/>
        <v>168</v>
      </c>
      <c r="AJ47" s="112"/>
    </row>
    <row r="48" spans="1:37" ht="18" thickBot="1" x14ac:dyDescent="0.35">
      <c r="A48" s="70"/>
      <c r="B48" s="72"/>
      <c r="C48" s="140"/>
      <c r="D48" s="186"/>
      <c r="E48" s="8" t="s">
        <v>36</v>
      </c>
      <c r="F48" s="9"/>
      <c r="G48" s="9"/>
      <c r="H48" s="9"/>
      <c r="I48" s="9"/>
      <c r="J48" s="9"/>
      <c r="K48" s="9"/>
      <c r="L48" s="9"/>
      <c r="M48" s="9"/>
      <c r="N48" s="9"/>
      <c r="O48" s="17"/>
      <c r="P48" s="9"/>
      <c r="Q48" s="61"/>
      <c r="R48" s="9"/>
      <c r="S48" s="9"/>
      <c r="T48" s="119"/>
      <c r="U48" s="120"/>
      <c r="V48" s="121"/>
      <c r="W48" s="9"/>
      <c r="X48" s="9"/>
      <c r="Y48" s="9"/>
      <c r="Z48" s="9"/>
      <c r="AA48" s="9"/>
      <c r="AB48" s="36"/>
      <c r="AC48" s="17">
        <f t="shared" si="18"/>
        <v>0</v>
      </c>
      <c r="AD48" s="105" t="e">
        <f t="shared" si="15"/>
        <v>#DIV/0!</v>
      </c>
      <c r="AE48" s="111">
        <v>0</v>
      </c>
      <c r="AF48" s="105">
        <f t="shared" si="16"/>
        <v>0</v>
      </c>
      <c r="AG48" s="105">
        <v>0</v>
      </c>
      <c r="AH48" s="105">
        <f t="shared" si="4"/>
        <v>0</v>
      </c>
      <c r="AI48" s="95">
        <f t="shared" si="17"/>
        <v>0</v>
      </c>
      <c r="AJ48" s="112"/>
    </row>
    <row r="49" spans="1:37" ht="16.2" thickBot="1" x14ac:dyDescent="0.35">
      <c r="A49" s="116"/>
      <c r="B49" s="47"/>
      <c r="C49" s="141"/>
      <c r="D49" s="23"/>
      <c r="E49" s="82" t="s">
        <v>14</v>
      </c>
      <c r="F49" s="24"/>
      <c r="G49" s="24"/>
      <c r="H49" s="24"/>
      <c r="I49" s="24"/>
      <c r="J49" s="24"/>
      <c r="K49" s="24"/>
      <c r="L49" s="24"/>
      <c r="M49" s="24"/>
      <c r="N49" s="24"/>
      <c r="O49" s="25"/>
      <c r="P49" s="83">
        <f t="shared" ref="P49:AB49" si="20">SUM(P36:P48)</f>
        <v>1092</v>
      </c>
      <c r="Q49" s="83">
        <f t="shared" si="20"/>
        <v>1034</v>
      </c>
      <c r="R49" s="83">
        <f t="shared" si="20"/>
        <v>1043</v>
      </c>
      <c r="S49" s="83">
        <f t="shared" si="20"/>
        <v>1020</v>
      </c>
      <c r="T49" s="83">
        <f t="shared" si="20"/>
        <v>0</v>
      </c>
      <c r="U49" s="83">
        <f t="shared" si="20"/>
        <v>1116</v>
      </c>
      <c r="V49" s="83">
        <f t="shared" si="20"/>
        <v>1052</v>
      </c>
      <c r="W49" s="83">
        <f t="shared" si="20"/>
        <v>1039</v>
      </c>
      <c r="X49" s="83">
        <f t="shared" si="20"/>
        <v>1000</v>
      </c>
      <c r="Y49" s="83">
        <f t="shared" si="20"/>
        <v>1014</v>
      </c>
      <c r="Z49" s="85">
        <f t="shared" si="20"/>
        <v>996</v>
      </c>
      <c r="AA49" s="85">
        <f t="shared" si="20"/>
        <v>942</v>
      </c>
      <c r="AB49" s="85">
        <f t="shared" si="20"/>
        <v>1056</v>
      </c>
      <c r="AC49" s="86">
        <f>SUM(P49:AB49)</f>
        <v>12404</v>
      </c>
      <c r="AD49" s="47"/>
      <c r="AE49" s="117"/>
      <c r="AF49" s="47"/>
      <c r="AG49" s="47"/>
      <c r="AH49" s="47"/>
      <c r="AI49" s="97">
        <f>SUM(AI36:AI48)</f>
        <v>24920</v>
      </c>
      <c r="AJ49" s="47"/>
      <c r="AK49" s="123">
        <f>MAX(AJ36:AJ48)</f>
        <v>182</v>
      </c>
    </row>
    <row r="50" spans="1:37" ht="17.399999999999999" x14ac:dyDescent="0.3">
      <c r="A50" s="69" t="s">
        <v>38</v>
      </c>
      <c r="B50" s="144"/>
      <c r="C50" s="141" t="s">
        <v>185</v>
      </c>
      <c r="D50" s="183" t="s">
        <v>76</v>
      </c>
      <c r="E50" s="2" t="s">
        <v>80</v>
      </c>
      <c r="F50" s="39"/>
      <c r="G50" s="39"/>
      <c r="H50" s="39"/>
      <c r="I50" s="39"/>
      <c r="J50" s="39"/>
      <c r="K50" s="39"/>
      <c r="L50" s="39"/>
      <c r="M50" s="39"/>
      <c r="N50" s="39"/>
      <c r="O50" s="30"/>
      <c r="P50" s="39"/>
      <c r="Q50" s="39">
        <v>184</v>
      </c>
      <c r="R50" s="39">
        <v>166</v>
      </c>
      <c r="S50" s="39">
        <v>161</v>
      </c>
      <c r="T50" s="177">
        <v>201</v>
      </c>
      <c r="U50" s="39">
        <v>185</v>
      </c>
      <c r="V50" s="39">
        <v>193</v>
      </c>
      <c r="W50" s="39">
        <v>189</v>
      </c>
      <c r="X50" s="39">
        <v>185</v>
      </c>
      <c r="Y50" s="39">
        <v>175</v>
      </c>
      <c r="Z50" s="39">
        <v>188</v>
      </c>
      <c r="AA50" s="177">
        <v>212</v>
      </c>
      <c r="AB50" s="37">
        <v>189</v>
      </c>
      <c r="AC50" s="30">
        <f t="shared" ref="AC50:AC60" si="21">P50+Q50+R50+S50+T50+U50+V50+W50+X50+Y50+Z50+AA50+AB50</f>
        <v>2228</v>
      </c>
      <c r="AD50" s="113">
        <f t="shared" ref="AD50:AD60" si="22">AVERAGE(P50,Q50,R50,S50,T50,U50,V50,W50,X50,Y50,Z50,AA50,AB50)</f>
        <v>185.66666666666666</v>
      </c>
      <c r="AE50" s="165">
        <v>1953</v>
      </c>
      <c r="AF50" s="113">
        <f t="shared" ref="AF50:AF60" si="23">COUNTIF(P50:AB50,"&gt;0")</f>
        <v>12</v>
      </c>
      <c r="AG50" s="113">
        <v>11</v>
      </c>
      <c r="AH50" s="113">
        <f t="shared" si="4"/>
        <v>23</v>
      </c>
      <c r="AI50" s="98">
        <f t="shared" ref="AI50:AI60" si="24">SUM(AC50,AE50)</f>
        <v>4181</v>
      </c>
      <c r="AJ50" s="115">
        <f t="shared" si="5"/>
        <v>181.78260869565219</v>
      </c>
    </row>
    <row r="51" spans="1:37" ht="17.399999999999999" x14ac:dyDescent="0.3">
      <c r="A51" s="70" t="s">
        <v>39</v>
      </c>
      <c r="B51" s="144"/>
      <c r="C51" s="140" t="s">
        <v>186</v>
      </c>
      <c r="D51" s="185"/>
      <c r="E51" s="4" t="s">
        <v>83</v>
      </c>
      <c r="F51" s="5"/>
      <c r="G51" s="5"/>
      <c r="H51" s="5"/>
      <c r="I51" s="5"/>
      <c r="J51" s="5"/>
      <c r="K51" s="5"/>
      <c r="L51" s="5"/>
      <c r="M51" s="5"/>
      <c r="N51" s="5"/>
      <c r="O51" s="15"/>
      <c r="P51" s="5"/>
      <c r="Q51" s="5">
        <v>177</v>
      </c>
      <c r="R51" s="5"/>
      <c r="S51" s="5">
        <v>191</v>
      </c>
      <c r="T51" s="5">
        <v>168</v>
      </c>
      <c r="U51" s="5">
        <v>183</v>
      </c>
      <c r="V51" s="5"/>
      <c r="W51" s="5">
        <v>166</v>
      </c>
      <c r="X51" s="5">
        <v>176</v>
      </c>
      <c r="Y51" s="5">
        <v>157</v>
      </c>
      <c r="Z51" s="5"/>
      <c r="AA51" s="5"/>
      <c r="AB51" s="35">
        <v>153</v>
      </c>
      <c r="AC51" s="15">
        <f t="shared" si="21"/>
        <v>1371</v>
      </c>
      <c r="AD51" s="92">
        <f t="shared" si="22"/>
        <v>171.375</v>
      </c>
      <c r="AE51" s="166">
        <v>2045</v>
      </c>
      <c r="AF51" s="92">
        <f t="shared" si="23"/>
        <v>8</v>
      </c>
      <c r="AG51" s="92">
        <v>12</v>
      </c>
      <c r="AH51" s="92">
        <f t="shared" si="4"/>
        <v>20</v>
      </c>
      <c r="AI51" s="93">
        <f t="shared" si="24"/>
        <v>3416</v>
      </c>
      <c r="AJ51" s="128">
        <f t="shared" si="5"/>
        <v>170.8</v>
      </c>
    </row>
    <row r="52" spans="1:37" ht="17.399999999999999" x14ac:dyDescent="0.3">
      <c r="A52" s="70" t="s">
        <v>40</v>
      </c>
      <c r="B52" s="144"/>
      <c r="C52" s="140" t="s">
        <v>187</v>
      </c>
      <c r="D52" s="185"/>
      <c r="E52" s="4" t="s">
        <v>81</v>
      </c>
      <c r="F52" s="5"/>
      <c r="G52" s="5"/>
      <c r="H52" s="5"/>
      <c r="I52" s="5"/>
      <c r="J52" s="5"/>
      <c r="K52" s="5"/>
      <c r="L52" s="5"/>
      <c r="M52" s="5"/>
      <c r="N52" s="5"/>
      <c r="O52" s="15"/>
      <c r="P52" s="5"/>
      <c r="Q52" s="5">
        <v>184</v>
      </c>
      <c r="R52" s="5">
        <v>194</v>
      </c>
      <c r="S52" s="5">
        <v>170</v>
      </c>
      <c r="T52" s="5">
        <v>173</v>
      </c>
      <c r="U52" s="5">
        <v>185</v>
      </c>
      <c r="V52" s="5">
        <v>175</v>
      </c>
      <c r="W52" s="180">
        <v>225</v>
      </c>
      <c r="X52" s="5">
        <v>173</v>
      </c>
      <c r="Y52" s="5">
        <v>174</v>
      </c>
      <c r="Z52" s="5">
        <v>152</v>
      </c>
      <c r="AA52" s="5">
        <v>173</v>
      </c>
      <c r="AB52" s="35">
        <v>168</v>
      </c>
      <c r="AC52" s="15">
        <f t="shared" si="21"/>
        <v>2146</v>
      </c>
      <c r="AD52" s="92">
        <f t="shared" si="22"/>
        <v>178.83333333333334</v>
      </c>
      <c r="AE52" s="166">
        <v>1770</v>
      </c>
      <c r="AF52" s="92">
        <f t="shared" si="23"/>
        <v>12</v>
      </c>
      <c r="AG52" s="92">
        <v>10</v>
      </c>
      <c r="AH52" s="92">
        <f t="shared" si="4"/>
        <v>22</v>
      </c>
      <c r="AI52" s="93">
        <f t="shared" si="24"/>
        <v>3916</v>
      </c>
      <c r="AJ52" s="128">
        <f t="shared" si="5"/>
        <v>178</v>
      </c>
    </row>
    <row r="53" spans="1:37" ht="17.399999999999999" x14ac:dyDescent="0.3">
      <c r="A53" s="70" t="s">
        <v>41</v>
      </c>
      <c r="B53" s="144"/>
      <c r="C53" s="140" t="s">
        <v>188</v>
      </c>
      <c r="D53" s="185"/>
      <c r="E53" s="4" t="s">
        <v>194</v>
      </c>
      <c r="F53" s="5"/>
      <c r="G53" s="5"/>
      <c r="H53" s="5"/>
      <c r="I53" s="5"/>
      <c r="J53" s="5"/>
      <c r="K53" s="5"/>
      <c r="L53" s="5"/>
      <c r="M53" s="5"/>
      <c r="N53" s="5"/>
      <c r="O53" s="15"/>
      <c r="P53" s="5"/>
      <c r="Q53" s="5">
        <v>186</v>
      </c>
      <c r="R53" s="5">
        <v>183</v>
      </c>
      <c r="S53" s="5">
        <v>147</v>
      </c>
      <c r="T53" s="5">
        <v>160</v>
      </c>
      <c r="U53" s="5">
        <v>191</v>
      </c>
      <c r="V53" s="5">
        <v>171</v>
      </c>
      <c r="W53" s="5">
        <v>160</v>
      </c>
      <c r="X53" s="5">
        <v>170</v>
      </c>
      <c r="Y53" s="5">
        <v>165</v>
      </c>
      <c r="Z53" s="5">
        <v>174</v>
      </c>
      <c r="AA53" s="5">
        <v>169</v>
      </c>
      <c r="AB53" s="35">
        <v>173</v>
      </c>
      <c r="AC53" s="15">
        <f t="shared" si="21"/>
        <v>2049</v>
      </c>
      <c r="AD53" s="92">
        <f t="shared" si="22"/>
        <v>170.75</v>
      </c>
      <c r="AE53" s="93">
        <v>1738</v>
      </c>
      <c r="AF53" s="92">
        <f t="shared" si="23"/>
        <v>12</v>
      </c>
      <c r="AG53" s="92">
        <v>11</v>
      </c>
      <c r="AH53" s="92">
        <f t="shared" si="4"/>
        <v>23</v>
      </c>
      <c r="AI53" s="93">
        <f t="shared" si="24"/>
        <v>3787</v>
      </c>
      <c r="AJ53" s="96">
        <f t="shared" si="5"/>
        <v>164.65217391304347</v>
      </c>
    </row>
    <row r="54" spans="1:37" ht="17.399999999999999" x14ac:dyDescent="0.3">
      <c r="A54" s="70" t="s">
        <v>42</v>
      </c>
      <c r="B54" s="144"/>
      <c r="C54" s="140" t="s">
        <v>189</v>
      </c>
      <c r="D54" s="185"/>
      <c r="E54" s="4" t="s">
        <v>79</v>
      </c>
      <c r="F54" s="5"/>
      <c r="G54" s="5"/>
      <c r="H54" s="5"/>
      <c r="I54" s="5"/>
      <c r="J54" s="5"/>
      <c r="K54" s="5"/>
      <c r="L54" s="5"/>
      <c r="M54" s="5"/>
      <c r="N54" s="5"/>
      <c r="O54" s="15"/>
      <c r="P54" s="5"/>
      <c r="Q54" s="5">
        <v>161</v>
      </c>
      <c r="R54" s="5">
        <v>168</v>
      </c>
      <c r="S54" s="5"/>
      <c r="T54" s="5"/>
      <c r="U54" s="88">
        <v>175</v>
      </c>
      <c r="V54" s="5">
        <v>195</v>
      </c>
      <c r="W54" s="52">
        <v>188</v>
      </c>
      <c r="X54" s="88">
        <v>184</v>
      </c>
      <c r="Y54" s="5">
        <v>166</v>
      </c>
      <c r="Z54" s="5">
        <v>177</v>
      </c>
      <c r="AA54" s="5">
        <v>165</v>
      </c>
      <c r="AB54" s="52">
        <v>157</v>
      </c>
      <c r="AC54" s="15">
        <f t="shared" si="21"/>
        <v>1736</v>
      </c>
      <c r="AD54" s="92">
        <f t="shared" si="22"/>
        <v>173.6</v>
      </c>
      <c r="AE54" s="166">
        <v>1866</v>
      </c>
      <c r="AF54" s="92">
        <f t="shared" si="23"/>
        <v>10</v>
      </c>
      <c r="AG54" s="92">
        <v>11</v>
      </c>
      <c r="AH54" s="92">
        <f t="shared" si="4"/>
        <v>21</v>
      </c>
      <c r="AI54" s="93">
        <f t="shared" si="24"/>
        <v>3602</v>
      </c>
      <c r="AJ54" s="96">
        <f t="shared" si="5"/>
        <v>171.52380952380952</v>
      </c>
    </row>
    <row r="55" spans="1:37" ht="17.399999999999999" x14ac:dyDescent="0.3">
      <c r="A55" s="70" t="s">
        <v>43</v>
      </c>
      <c r="B55" s="144"/>
      <c r="C55" s="140" t="s">
        <v>190</v>
      </c>
      <c r="D55" s="185"/>
      <c r="E55" s="4" t="s">
        <v>78</v>
      </c>
      <c r="F55" s="5"/>
      <c r="G55" s="5"/>
      <c r="H55" s="5"/>
      <c r="I55" s="5"/>
      <c r="J55" s="5"/>
      <c r="K55" s="5"/>
      <c r="L55" s="5"/>
      <c r="M55" s="5"/>
      <c r="N55" s="5"/>
      <c r="O55" s="15"/>
      <c r="P55" s="5"/>
      <c r="Q55" s="5"/>
      <c r="R55" s="5">
        <v>157</v>
      </c>
      <c r="S55" s="5">
        <v>170</v>
      </c>
      <c r="T55" s="5">
        <v>167</v>
      </c>
      <c r="U55" s="5"/>
      <c r="V55" s="5">
        <v>164</v>
      </c>
      <c r="W55" s="5"/>
      <c r="X55" s="5"/>
      <c r="Y55" s="5"/>
      <c r="Z55" s="5">
        <v>169</v>
      </c>
      <c r="AA55" s="5">
        <v>186</v>
      </c>
      <c r="AB55" s="35">
        <v>181</v>
      </c>
      <c r="AC55" s="15">
        <f t="shared" si="21"/>
        <v>1194</v>
      </c>
      <c r="AD55" s="92">
        <f t="shared" si="22"/>
        <v>170.57142857142858</v>
      </c>
      <c r="AE55" s="166">
        <v>1899</v>
      </c>
      <c r="AF55" s="92">
        <f t="shared" si="23"/>
        <v>7</v>
      </c>
      <c r="AG55" s="92">
        <v>11</v>
      </c>
      <c r="AH55" s="92">
        <f t="shared" si="4"/>
        <v>18</v>
      </c>
      <c r="AI55" s="93">
        <f t="shared" si="24"/>
        <v>3093</v>
      </c>
      <c r="AJ55" s="96">
        <f t="shared" si="5"/>
        <v>171.83333333333334</v>
      </c>
    </row>
    <row r="56" spans="1:37" ht="17.399999999999999" x14ac:dyDescent="0.3">
      <c r="A56" s="70" t="s">
        <v>44</v>
      </c>
      <c r="B56" s="144"/>
      <c r="C56" s="140" t="s">
        <v>191</v>
      </c>
      <c r="D56" s="185"/>
      <c r="E56" s="4" t="s">
        <v>82</v>
      </c>
      <c r="F56" s="5"/>
      <c r="G56" s="5"/>
      <c r="H56" s="5"/>
      <c r="I56" s="5"/>
      <c r="J56" s="5"/>
      <c r="K56" s="5"/>
      <c r="L56" s="5"/>
      <c r="M56" s="5"/>
      <c r="N56" s="5"/>
      <c r="O56" s="15"/>
      <c r="P56" s="57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35"/>
      <c r="AC56" s="15">
        <f t="shared" si="21"/>
        <v>0</v>
      </c>
      <c r="AD56" s="92" t="e">
        <f t="shared" si="22"/>
        <v>#DIV/0!</v>
      </c>
      <c r="AE56" s="94">
        <v>518</v>
      </c>
      <c r="AF56" s="92">
        <f t="shared" si="23"/>
        <v>0</v>
      </c>
      <c r="AG56" s="92">
        <v>3</v>
      </c>
      <c r="AH56" s="92">
        <f t="shared" si="4"/>
        <v>3</v>
      </c>
      <c r="AI56" s="93">
        <f t="shared" si="24"/>
        <v>518</v>
      </c>
      <c r="AJ56" s="130">
        <f t="shared" si="5"/>
        <v>172.66666666666666</v>
      </c>
    </row>
    <row r="57" spans="1:37" ht="17.399999999999999" x14ac:dyDescent="0.3">
      <c r="A57" s="70" t="s">
        <v>45</v>
      </c>
      <c r="B57" s="144"/>
      <c r="C57" s="140" t="s">
        <v>192</v>
      </c>
      <c r="D57" s="185"/>
      <c r="E57" s="8" t="s">
        <v>210</v>
      </c>
      <c r="F57" s="9"/>
      <c r="G57" s="9"/>
      <c r="H57" s="9"/>
      <c r="I57" s="9"/>
      <c r="J57" s="9"/>
      <c r="K57" s="9"/>
      <c r="L57" s="9"/>
      <c r="M57" s="9"/>
      <c r="N57" s="9"/>
      <c r="O57" s="17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36"/>
      <c r="AC57" s="15">
        <f t="shared" si="21"/>
        <v>0</v>
      </c>
      <c r="AD57" s="92" t="e">
        <f t="shared" si="22"/>
        <v>#DIV/0!</v>
      </c>
      <c r="AE57" s="94">
        <v>307</v>
      </c>
      <c r="AF57" s="92">
        <f t="shared" si="23"/>
        <v>0</v>
      </c>
      <c r="AG57" s="92">
        <v>2</v>
      </c>
      <c r="AH57" s="92">
        <f t="shared" si="4"/>
        <v>2</v>
      </c>
      <c r="AI57" s="93">
        <f t="shared" si="24"/>
        <v>307</v>
      </c>
      <c r="AJ57" s="130">
        <f t="shared" si="5"/>
        <v>153.5</v>
      </c>
    </row>
    <row r="58" spans="1:37" ht="17.399999999999999" x14ac:dyDescent="0.3">
      <c r="A58" s="70" t="s">
        <v>46</v>
      </c>
      <c r="B58" s="144"/>
      <c r="C58" s="140" t="s">
        <v>193</v>
      </c>
      <c r="D58" s="185"/>
      <c r="E58" s="8" t="s">
        <v>77</v>
      </c>
      <c r="F58" s="9"/>
      <c r="G58" s="9"/>
      <c r="H58" s="9"/>
      <c r="I58" s="9"/>
      <c r="J58" s="9"/>
      <c r="K58" s="9"/>
      <c r="L58" s="9"/>
      <c r="M58" s="9"/>
      <c r="N58" s="9"/>
      <c r="O58" s="17"/>
      <c r="P58" s="9"/>
      <c r="Q58" s="9">
        <v>186</v>
      </c>
      <c r="R58" s="9">
        <v>181</v>
      </c>
      <c r="S58" s="9">
        <v>180</v>
      </c>
      <c r="T58" s="9">
        <v>150</v>
      </c>
      <c r="U58" s="9">
        <v>183</v>
      </c>
      <c r="V58" s="9">
        <v>167</v>
      </c>
      <c r="W58" s="9">
        <v>176</v>
      </c>
      <c r="X58" s="9">
        <v>158</v>
      </c>
      <c r="Y58" s="9">
        <v>167</v>
      </c>
      <c r="Z58" s="9">
        <v>149</v>
      </c>
      <c r="AA58" s="9">
        <v>169</v>
      </c>
      <c r="AB58" s="36"/>
      <c r="AC58" s="15">
        <f t="shared" si="21"/>
        <v>1866</v>
      </c>
      <c r="AD58" s="92">
        <f t="shared" si="22"/>
        <v>169.63636363636363</v>
      </c>
      <c r="AE58" s="94">
        <v>180</v>
      </c>
      <c r="AF58" s="92">
        <f t="shared" si="23"/>
        <v>11</v>
      </c>
      <c r="AG58" s="92">
        <v>1</v>
      </c>
      <c r="AH58" s="92">
        <f t="shared" si="4"/>
        <v>12</v>
      </c>
      <c r="AI58" s="93">
        <f t="shared" si="24"/>
        <v>2046</v>
      </c>
      <c r="AJ58" s="96">
        <f t="shared" si="5"/>
        <v>170.5</v>
      </c>
    </row>
    <row r="59" spans="1:37" ht="18" thickBot="1" x14ac:dyDescent="0.35">
      <c r="A59" s="71" t="s">
        <v>47</v>
      </c>
      <c r="B59" s="144"/>
      <c r="C59" s="142"/>
      <c r="D59" s="185"/>
      <c r="E59" s="8"/>
      <c r="F59" s="9"/>
      <c r="G59" s="9"/>
      <c r="H59" s="9"/>
      <c r="I59" s="9"/>
      <c r="J59" s="9"/>
      <c r="K59" s="9"/>
      <c r="L59" s="9"/>
      <c r="M59" s="9"/>
      <c r="N59" s="9"/>
      <c r="O59" s="17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36"/>
      <c r="AC59" s="15">
        <f t="shared" si="21"/>
        <v>0</v>
      </c>
      <c r="AD59" s="92" t="e">
        <f t="shared" si="22"/>
        <v>#DIV/0!</v>
      </c>
      <c r="AE59" s="94"/>
      <c r="AF59" s="92">
        <f t="shared" si="23"/>
        <v>0</v>
      </c>
      <c r="AG59" s="92"/>
      <c r="AH59" s="92">
        <f t="shared" si="4"/>
        <v>0</v>
      </c>
      <c r="AI59" s="93">
        <f t="shared" si="24"/>
        <v>0</v>
      </c>
      <c r="AJ59" s="96"/>
    </row>
    <row r="60" spans="1:37" ht="18" thickBot="1" x14ac:dyDescent="0.35">
      <c r="A60" s="71"/>
      <c r="B60" s="73"/>
      <c r="C60" s="122"/>
      <c r="D60" s="186"/>
      <c r="E60" s="8" t="s">
        <v>36</v>
      </c>
      <c r="F60" s="9"/>
      <c r="G60" s="9"/>
      <c r="H60" s="9"/>
      <c r="I60" s="9"/>
      <c r="J60" s="9"/>
      <c r="K60" s="9"/>
      <c r="L60" s="9"/>
      <c r="M60" s="9"/>
      <c r="N60" s="9"/>
      <c r="O60" s="17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36"/>
      <c r="AC60" s="15">
        <f t="shared" si="21"/>
        <v>0</v>
      </c>
      <c r="AD60" s="92" t="e">
        <f t="shared" si="22"/>
        <v>#DIV/0!</v>
      </c>
      <c r="AE60" s="94">
        <v>0</v>
      </c>
      <c r="AF60" s="92">
        <f t="shared" si="23"/>
        <v>0</v>
      </c>
      <c r="AG60" s="92">
        <v>0</v>
      </c>
      <c r="AH60" s="92">
        <f t="shared" si="4"/>
        <v>0</v>
      </c>
      <c r="AI60" s="95">
        <f t="shared" si="24"/>
        <v>0</v>
      </c>
      <c r="AJ60" s="96"/>
    </row>
    <row r="61" spans="1:37" ht="16.2" thickBot="1" x14ac:dyDescent="0.35">
      <c r="C61" s="22"/>
      <c r="D61" s="23"/>
      <c r="E61" s="82" t="s">
        <v>14</v>
      </c>
      <c r="F61" s="24"/>
      <c r="G61" s="24"/>
      <c r="H61" s="24"/>
      <c r="I61" s="24"/>
      <c r="J61" s="24"/>
      <c r="K61" s="24"/>
      <c r="L61" s="24"/>
      <c r="M61" s="24"/>
      <c r="N61" s="24"/>
      <c r="O61" s="25"/>
      <c r="P61" s="83">
        <f t="shared" ref="P61:AB61" si="25">SUM(P50:P60)</f>
        <v>0</v>
      </c>
      <c r="Q61" s="83">
        <f t="shared" si="25"/>
        <v>1078</v>
      </c>
      <c r="R61" s="83">
        <f t="shared" si="25"/>
        <v>1049</v>
      </c>
      <c r="S61" s="83">
        <f t="shared" si="25"/>
        <v>1019</v>
      </c>
      <c r="T61" s="83">
        <f t="shared" si="25"/>
        <v>1019</v>
      </c>
      <c r="U61" s="83">
        <f t="shared" si="25"/>
        <v>1102</v>
      </c>
      <c r="V61" s="83">
        <f t="shared" si="25"/>
        <v>1065</v>
      </c>
      <c r="W61" s="83">
        <f t="shared" si="25"/>
        <v>1104</v>
      </c>
      <c r="X61" s="83">
        <f t="shared" si="25"/>
        <v>1046</v>
      </c>
      <c r="Y61" s="83">
        <f t="shared" si="25"/>
        <v>1004</v>
      </c>
      <c r="Z61" s="85">
        <f t="shared" si="25"/>
        <v>1009</v>
      </c>
      <c r="AA61" s="85">
        <f t="shared" si="25"/>
        <v>1074</v>
      </c>
      <c r="AB61" s="85">
        <f t="shared" si="25"/>
        <v>1021</v>
      </c>
      <c r="AC61" s="84">
        <f>SUM(P61:AB61)</f>
        <v>12590</v>
      </c>
      <c r="AE61" s="80"/>
      <c r="AI61" s="97">
        <f>SUM(AI50:AI60)</f>
        <v>24866</v>
      </c>
      <c r="AK61" s="125">
        <f>MAX(AJ50:AJ60)</f>
        <v>181.78260869565219</v>
      </c>
    </row>
    <row r="62" spans="1:37" x14ac:dyDescent="0.3">
      <c r="C62" s="13"/>
      <c r="D62" s="1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8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31"/>
      <c r="AE62" s="44"/>
      <c r="AI62" s="91"/>
    </row>
    <row r="63" spans="1:37" ht="40.200000000000003" thickBot="1" x14ac:dyDescent="0.3">
      <c r="C63" s="13"/>
      <c r="D63" s="11"/>
      <c r="E63" s="12"/>
      <c r="F63" s="100" t="s">
        <v>0</v>
      </c>
      <c r="G63" s="100" t="s">
        <v>1</v>
      </c>
      <c r="H63" s="100" t="s">
        <v>2</v>
      </c>
      <c r="I63" s="100" t="s">
        <v>3</v>
      </c>
      <c r="J63" s="100" t="s">
        <v>4</v>
      </c>
      <c r="K63" s="100" t="s">
        <v>5</v>
      </c>
      <c r="L63" s="100" t="s">
        <v>6</v>
      </c>
      <c r="M63" s="100" t="s">
        <v>7</v>
      </c>
      <c r="N63" s="100" t="s">
        <v>8</v>
      </c>
      <c r="O63" s="13" t="s">
        <v>9</v>
      </c>
      <c r="P63" s="101" t="s">
        <v>15</v>
      </c>
      <c r="Q63" s="101" t="s">
        <v>16</v>
      </c>
      <c r="R63" s="101" t="s">
        <v>17</v>
      </c>
      <c r="S63" s="101" t="s">
        <v>18</v>
      </c>
      <c r="T63" s="101" t="s">
        <v>19</v>
      </c>
      <c r="U63" s="101" t="s">
        <v>20</v>
      </c>
      <c r="V63" s="101" t="s">
        <v>21</v>
      </c>
      <c r="W63" s="101" t="s">
        <v>22</v>
      </c>
      <c r="X63" s="101" t="s">
        <v>23</v>
      </c>
      <c r="Y63" s="101" t="s">
        <v>24</v>
      </c>
      <c r="Z63" s="101" t="s">
        <v>15</v>
      </c>
      <c r="AA63" s="101" t="s">
        <v>16</v>
      </c>
      <c r="AB63" s="101" t="s">
        <v>17</v>
      </c>
      <c r="AC63" s="102" t="s">
        <v>9</v>
      </c>
      <c r="AD63" s="89" t="s">
        <v>28</v>
      </c>
      <c r="AE63" s="90" t="s">
        <v>29</v>
      </c>
      <c r="AF63" s="90" t="s">
        <v>30</v>
      </c>
      <c r="AG63" s="90" t="s">
        <v>31</v>
      </c>
      <c r="AH63" s="90" t="s">
        <v>32</v>
      </c>
      <c r="AI63" s="90" t="s">
        <v>33</v>
      </c>
      <c r="AJ63" s="90" t="s">
        <v>34</v>
      </c>
      <c r="AK63" s="89" t="s">
        <v>35</v>
      </c>
    </row>
    <row r="64" spans="1:37" ht="15.75" customHeight="1" x14ac:dyDescent="0.3">
      <c r="A64" s="69" t="s">
        <v>38</v>
      </c>
      <c r="B64" s="145"/>
      <c r="C64" s="141" t="s">
        <v>224</v>
      </c>
      <c r="D64" s="192" t="s">
        <v>85</v>
      </c>
      <c r="E64" s="2" t="s">
        <v>52</v>
      </c>
      <c r="F64" s="3"/>
      <c r="G64" s="3"/>
      <c r="H64" s="3"/>
      <c r="I64" s="3"/>
      <c r="J64" s="3"/>
      <c r="K64" s="3"/>
      <c r="L64" s="3"/>
      <c r="M64" s="3"/>
      <c r="N64" s="3"/>
      <c r="O64" s="14"/>
      <c r="P64" s="3">
        <v>172</v>
      </c>
      <c r="Q64" s="3">
        <v>187</v>
      </c>
      <c r="R64" s="3"/>
      <c r="S64" s="3">
        <v>173</v>
      </c>
      <c r="T64" s="3">
        <v>184</v>
      </c>
      <c r="U64" s="3">
        <v>170</v>
      </c>
      <c r="V64" s="3">
        <v>166</v>
      </c>
      <c r="W64" s="3">
        <v>159</v>
      </c>
      <c r="X64" s="3">
        <v>190</v>
      </c>
      <c r="Y64" s="3">
        <v>151</v>
      </c>
      <c r="Z64" s="3">
        <v>158</v>
      </c>
      <c r="AA64" s="3">
        <v>191</v>
      </c>
      <c r="AB64" s="34"/>
      <c r="AC64" s="14">
        <f t="shared" ref="AC64:AC76" si="26">P64+Q64+R64+S64+T64+U64+V64+W64+X64+Y64+Z64+AA64+AB64</f>
        <v>1901</v>
      </c>
      <c r="AD64" s="92">
        <f t="shared" ref="AD64:AD76" si="27">AVERAGE(P64,Q64,R64,S64,T64,U64,V64,W64,X64,Y64,Z64,AA64,AB64)</f>
        <v>172.81818181818181</v>
      </c>
      <c r="AE64" s="166">
        <v>1493</v>
      </c>
      <c r="AF64" s="92">
        <f t="shared" ref="AF64:AF76" si="28">COUNTIF(P64:AB64,"&gt;0")</f>
        <v>11</v>
      </c>
      <c r="AG64" s="92">
        <v>9</v>
      </c>
      <c r="AH64" s="92">
        <f t="shared" si="4"/>
        <v>20</v>
      </c>
      <c r="AI64" s="93">
        <f t="shared" ref="AI64:AI76" si="29">SUM(AC64,AE64)</f>
        <v>3394</v>
      </c>
      <c r="AJ64" s="130">
        <f t="shared" si="5"/>
        <v>169.7</v>
      </c>
    </row>
    <row r="65" spans="1:37" ht="17.399999999999999" x14ac:dyDescent="0.3">
      <c r="A65" s="70" t="s">
        <v>39</v>
      </c>
      <c r="B65" s="12"/>
      <c r="C65" s="140" t="s">
        <v>225</v>
      </c>
      <c r="D65" s="183"/>
      <c r="E65" s="4" t="s">
        <v>86</v>
      </c>
      <c r="F65" s="5"/>
      <c r="G65" s="5"/>
      <c r="H65" s="5"/>
      <c r="I65" s="5"/>
      <c r="J65" s="5"/>
      <c r="K65" s="5"/>
      <c r="L65" s="5"/>
      <c r="M65" s="5"/>
      <c r="N65" s="5"/>
      <c r="O65" s="15"/>
      <c r="P65" s="5"/>
      <c r="Q65" s="87">
        <v>166</v>
      </c>
      <c r="R65" s="5"/>
      <c r="S65" s="5"/>
      <c r="T65" s="5"/>
      <c r="U65" s="88">
        <v>171</v>
      </c>
      <c r="V65" s="5">
        <v>159</v>
      </c>
      <c r="W65" s="5">
        <v>154</v>
      </c>
      <c r="X65" s="5">
        <v>161</v>
      </c>
      <c r="Y65" s="5"/>
      <c r="Z65" s="5"/>
      <c r="AA65" s="5"/>
      <c r="AB65" s="35">
        <v>133</v>
      </c>
      <c r="AC65" s="15">
        <f t="shared" si="26"/>
        <v>944</v>
      </c>
      <c r="AD65" s="92">
        <f t="shared" si="27"/>
        <v>157.33333333333334</v>
      </c>
      <c r="AE65" s="94">
        <v>888</v>
      </c>
      <c r="AF65" s="92">
        <f t="shared" si="28"/>
        <v>6</v>
      </c>
      <c r="AG65" s="92">
        <v>6</v>
      </c>
      <c r="AH65" s="92">
        <f t="shared" si="4"/>
        <v>12</v>
      </c>
      <c r="AI65" s="93">
        <f t="shared" si="29"/>
        <v>1832</v>
      </c>
      <c r="AJ65" s="130">
        <f t="shared" si="5"/>
        <v>152.66666666666666</v>
      </c>
    </row>
    <row r="66" spans="1:37" ht="17.399999999999999" x14ac:dyDescent="0.3">
      <c r="A66" s="70" t="s">
        <v>40</v>
      </c>
      <c r="B66" s="12"/>
      <c r="C66" s="140" t="s">
        <v>226</v>
      </c>
      <c r="D66" s="183"/>
      <c r="E66" s="4" t="s">
        <v>92</v>
      </c>
      <c r="F66" s="5"/>
      <c r="G66" s="5"/>
      <c r="H66" s="5"/>
      <c r="I66" s="5"/>
      <c r="J66" s="5"/>
      <c r="K66" s="5"/>
      <c r="L66" s="5"/>
      <c r="M66" s="5"/>
      <c r="N66" s="5"/>
      <c r="O66" s="15"/>
      <c r="P66" s="5"/>
      <c r="Q66" s="5"/>
      <c r="R66" s="5"/>
      <c r="S66" s="5">
        <v>130</v>
      </c>
      <c r="T66" s="5">
        <v>136</v>
      </c>
      <c r="U66" s="5"/>
      <c r="V66" s="5"/>
      <c r="W66" s="5"/>
      <c r="X66" s="5"/>
      <c r="Y66" s="5"/>
      <c r="Z66" s="5"/>
      <c r="AA66" s="5"/>
      <c r="AB66" s="35"/>
      <c r="AC66" s="15">
        <f t="shared" si="26"/>
        <v>266</v>
      </c>
      <c r="AD66" s="92">
        <f t="shared" si="27"/>
        <v>133</v>
      </c>
      <c r="AE66" s="94">
        <v>883</v>
      </c>
      <c r="AF66" s="92">
        <f t="shared" si="28"/>
        <v>2</v>
      </c>
      <c r="AG66" s="92">
        <v>6</v>
      </c>
      <c r="AH66" s="92">
        <f t="shared" si="4"/>
        <v>8</v>
      </c>
      <c r="AI66" s="93">
        <f t="shared" si="29"/>
        <v>1149</v>
      </c>
      <c r="AJ66" s="96">
        <f t="shared" si="5"/>
        <v>143.625</v>
      </c>
    </row>
    <row r="67" spans="1:37" ht="17.399999999999999" x14ac:dyDescent="0.3">
      <c r="A67" s="70" t="s">
        <v>41</v>
      </c>
      <c r="B67" s="12"/>
      <c r="C67" s="140" t="s">
        <v>227</v>
      </c>
      <c r="D67" s="183"/>
      <c r="E67" s="4" t="s">
        <v>88</v>
      </c>
      <c r="F67" s="5"/>
      <c r="G67" s="5"/>
      <c r="H67" s="5"/>
      <c r="I67" s="5"/>
      <c r="J67" s="5"/>
      <c r="K67" s="5"/>
      <c r="L67" s="5"/>
      <c r="M67" s="5"/>
      <c r="N67" s="5"/>
      <c r="O67" s="15"/>
      <c r="P67" s="52">
        <v>164</v>
      </c>
      <c r="Q67" s="5"/>
      <c r="R67" s="5"/>
      <c r="S67" s="5">
        <v>154</v>
      </c>
      <c r="T67" s="5">
        <v>162</v>
      </c>
      <c r="U67" s="5"/>
      <c r="V67" s="5">
        <v>144</v>
      </c>
      <c r="W67" s="5">
        <v>154</v>
      </c>
      <c r="X67" s="5">
        <v>159</v>
      </c>
      <c r="Y67" s="54">
        <v>152</v>
      </c>
      <c r="Z67" s="5">
        <v>173</v>
      </c>
      <c r="AA67" s="5"/>
      <c r="AB67" s="35">
        <v>149</v>
      </c>
      <c r="AC67" s="15">
        <f t="shared" si="26"/>
        <v>1411</v>
      </c>
      <c r="AD67" s="92">
        <f t="shared" si="27"/>
        <v>156.77777777777777</v>
      </c>
      <c r="AE67" s="166">
        <v>1807</v>
      </c>
      <c r="AF67" s="92">
        <f t="shared" si="28"/>
        <v>9</v>
      </c>
      <c r="AG67" s="92">
        <v>11</v>
      </c>
      <c r="AH67" s="92">
        <f t="shared" si="4"/>
        <v>20</v>
      </c>
      <c r="AI67" s="93">
        <f t="shared" si="29"/>
        <v>3218</v>
      </c>
      <c r="AJ67" s="96">
        <f t="shared" si="5"/>
        <v>160.9</v>
      </c>
    </row>
    <row r="68" spans="1:37" ht="17.399999999999999" x14ac:dyDescent="0.3">
      <c r="A68" s="70" t="s">
        <v>42</v>
      </c>
      <c r="B68" s="12"/>
      <c r="C68" s="140" t="s">
        <v>228</v>
      </c>
      <c r="D68" s="183"/>
      <c r="E68" s="4" t="s">
        <v>87</v>
      </c>
      <c r="F68" s="5"/>
      <c r="G68" s="5"/>
      <c r="H68" s="5"/>
      <c r="I68" s="5"/>
      <c r="J68" s="5"/>
      <c r="K68" s="5"/>
      <c r="L68" s="5"/>
      <c r="M68" s="5"/>
      <c r="N68" s="5"/>
      <c r="O68" s="15"/>
      <c r="P68" s="5">
        <v>168</v>
      </c>
      <c r="Q68" s="5">
        <v>164</v>
      </c>
      <c r="R68" s="5"/>
      <c r="S68" s="5">
        <v>160</v>
      </c>
      <c r="T68" s="5">
        <v>168</v>
      </c>
      <c r="U68" s="5">
        <v>167</v>
      </c>
      <c r="V68" s="5">
        <v>168</v>
      </c>
      <c r="W68" s="5">
        <v>189</v>
      </c>
      <c r="X68" s="5">
        <v>167</v>
      </c>
      <c r="Y68" s="5">
        <v>162</v>
      </c>
      <c r="Z68" s="5"/>
      <c r="AA68" s="5">
        <v>163</v>
      </c>
      <c r="AB68" s="35">
        <v>164</v>
      </c>
      <c r="AC68" s="15">
        <f t="shared" si="26"/>
        <v>1840</v>
      </c>
      <c r="AD68" s="92">
        <f t="shared" si="27"/>
        <v>167.27272727272728</v>
      </c>
      <c r="AE68" s="166">
        <v>1920</v>
      </c>
      <c r="AF68" s="92">
        <f t="shared" si="28"/>
        <v>11</v>
      </c>
      <c r="AG68" s="92">
        <v>11</v>
      </c>
      <c r="AH68" s="92">
        <f t="shared" si="4"/>
        <v>22</v>
      </c>
      <c r="AI68" s="93">
        <f t="shared" si="29"/>
        <v>3760</v>
      </c>
      <c r="AJ68" s="96">
        <f t="shared" si="5"/>
        <v>170.90909090909091</v>
      </c>
    </row>
    <row r="69" spans="1:37" ht="17.399999999999999" x14ac:dyDescent="0.3">
      <c r="A69" s="70" t="s">
        <v>43</v>
      </c>
      <c r="B69" s="12"/>
      <c r="C69" s="140" t="s">
        <v>229</v>
      </c>
      <c r="D69" s="183"/>
      <c r="E69" s="4" t="s">
        <v>211</v>
      </c>
      <c r="F69" s="5"/>
      <c r="G69" s="5"/>
      <c r="H69" s="5"/>
      <c r="I69" s="5"/>
      <c r="J69" s="5"/>
      <c r="K69" s="5"/>
      <c r="L69" s="5"/>
      <c r="M69" s="5"/>
      <c r="N69" s="5"/>
      <c r="O69" s="15"/>
      <c r="P69" s="5">
        <v>152</v>
      </c>
      <c r="Q69" s="5">
        <v>198</v>
      </c>
      <c r="R69" s="5"/>
      <c r="S69" s="5">
        <v>192</v>
      </c>
      <c r="T69" s="5">
        <v>160</v>
      </c>
      <c r="U69" s="5">
        <v>178</v>
      </c>
      <c r="V69" s="5">
        <v>171</v>
      </c>
      <c r="W69" s="5">
        <v>171</v>
      </c>
      <c r="X69" s="5">
        <v>185</v>
      </c>
      <c r="Y69" s="5">
        <v>165</v>
      </c>
      <c r="Z69" s="5">
        <v>167</v>
      </c>
      <c r="AA69" s="5">
        <v>167</v>
      </c>
      <c r="AB69" s="35">
        <v>157</v>
      </c>
      <c r="AC69" s="15">
        <f t="shared" si="26"/>
        <v>2063</v>
      </c>
      <c r="AD69" s="92">
        <f t="shared" si="27"/>
        <v>171.91666666666666</v>
      </c>
      <c r="AE69" s="166">
        <v>1550</v>
      </c>
      <c r="AF69" s="92">
        <f t="shared" si="28"/>
        <v>12</v>
      </c>
      <c r="AG69" s="92">
        <v>9</v>
      </c>
      <c r="AH69" s="92">
        <f t="shared" si="4"/>
        <v>21</v>
      </c>
      <c r="AI69" s="93">
        <f t="shared" si="29"/>
        <v>3613</v>
      </c>
      <c r="AJ69" s="96">
        <f t="shared" si="5"/>
        <v>172.04761904761904</v>
      </c>
    </row>
    <row r="70" spans="1:37" ht="17.399999999999999" x14ac:dyDescent="0.3">
      <c r="A70" s="70" t="s">
        <v>44</v>
      </c>
      <c r="B70" s="12"/>
      <c r="C70" s="140" t="s">
        <v>230</v>
      </c>
      <c r="D70" s="183"/>
      <c r="E70" s="4" t="s">
        <v>91</v>
      </c>
      <c r="F70" s="5"/>
      <c r="G70" s="5"/>
      <c r="H70" s="5"/>
      <c r="I70" s="5"/>
      <c r="J70" s="5"/>
      <c r="K70" s="5"/>
      <c r="L70" s="5"/>
      <c r="M70" s="5"/>
      <c r="N70" s="5"/>
      <c r="O70" s="15"/>
      <c r="P70" s="5"/>
      <c r="Q70" s="5"/>
      <c r="R70" s="5"/>
      <c r="S70" s="5"/>
      <c r="T70" s="5"/>
      <c r="U70" s="52"/>
      <c r="V70" s="5"/>
      <c r="W70" s="5"/>
      <c r="X70" s="5"/>
      <c r="Y70" s="5"/>
      <c r="Z70" s="5"/>
      <c r="AA70" s="5"/>
      <c r="AB70" s="35"/>
      <c r="AC70" s="15">
        <f t="shared" si="26"/>
        <v>0</v>
      </c>
      <c r="AD70" s="92" t="e">
        <f t="shared" si="27"/>
        <v>#DIV/0!</v>
      </c>
      <c r="AE70" s="94">
        <v>439</v>
      </c>
      <c r="AF70" s="92">
        <f t="shared" si="28"/>
        <v>0</v>
      </c>
      <c r="AG70" s="92">
        <v>3</v>
      </c>
      <c r="AH70" s="92">
        <f t="shared" si="4"/>
        <v>3</v>
      </c>
      <c r="AI70" s="93">
        <f t="shared" si="29"/>
        <v>439</v>
      </c>
      <c r="AJ70" s="96">
        <f t="shared" si="5"/>
        <v>146.33333333333334</v>
      </c>
    </row>
    <row r="71" spans="1:37" ht="17.399999999999999" x14ac:dyDescent="0.3">
      <c r="A71" s="70" t="s">
        <v>45</v>
      </c>
      <c r="B71" s="12"/>
      <c r="C71" s="140" t="s">
        <v>231</v>
      </c>
      <c r="D71" s="183"/>
      <c r="E71" s="4" t="s">
        <v>89</v>
      </c>
      <c r="F71" s="5"/>
      <c r="G71" s="5"/>
      <c r="H71" s="5"/>
      <c r="I71" s="5"/>
      <c r="J71" s="5"/>
      <c r="K71" s="5"/>
      <c r="L71" s="5"/>
      <c r="M71" s="5"/>
      <c r="N71" s="5"/>
      <c r="O71" s="15"/>
      <c r="P71" s="5">
        <v>132</v>
      </c>
      <c r="Q71" s="5">
        <v>151</v>
      </c>
      <c r="R71" s="5"/>
      <c r="S71" s="5">
        <v>156</v>
      </c>
      <c r="T71" s="5"/>
      <c r="U71" s="5">
        <v>169</v>
      </c>
      <c r="V71" s="5"/>
      <c r="W71" s="5"/>
      <c r="X71" s="5"/>
      <c r="Y71" s="5">
        <v>151</v>
      </c>
      <c r="Z71" s="5">
        <v>160</v>
      </c>
      <c r="AA71" s="5">
        <v>177</v>
      </c>
      <c r="AB71" s="35">
        <v>147</v>
      </c>
      <c r="AC71" s="15">
        <f>P71+Q71+R71+S71+T71+U71+V71+W71+X71+Y71+Z71+AA71+AB71</f>
        <v>1243</v>
      </c>
      <c r="AD71" s="92">
        <f t="shared" si="27"/>
        <v>155.375</v>
      </c>
      <c r="AE71" s="94">
        <v>783</v>
      </c>
      <c r="AF71" s="92">
        <f t="shared" si="28"/>
        <v>8</v>
      </c>
      <c r="AG71" s="92">
        <v>5</v>
      </c>
      <c r="AH71" s="92">
        <f t="shared" si="4"/>
        <v>13</v>
      </c>
      <c r="AI71" s="93">
        <f t="shared" si="29"/>
        <v>2026</v>
      </c>
      <c r="AJ71" s="96">
        <f t="shared" si="5"/>
        <v>155.84615384615384</v>
      </c>
    </row>
    <row r="72" spans="1:37" ht="17.399999999999999" x14ac:dyDescent="0.3">
      <c r="A72" s="70" t="s">
        <v>46</v>
      </c>
      <c r="B72" s="12"/>
      <c r="C72" s="140" t="s">
        <v>232</v>
      </c>
      <c r="D72" s="183"/>
      <c r="E72" s="4" t="s">
        <v>90</v>
      </c>
      <c r="F72" s="5"/>
      <c r="G72" s="5"/>
      <c r="H72" s="5"/>
      <c r="I72" s="5"/>
      <c r="J72" s="5"/>
      <c r="K72" s="5"/>
      <c r="L72" s="5"/>
      <c r="M72" s="5"/>
      <c r="N72" s="5"/>
      <c r="O72" s="15"/>
      <c r="P72" s="5">
        <v>139</v>
      </c>
      <c r="Q72" s="5">
        <v>165</v>
      </c>
      <c r="R72" s="5"/>
      <c r="S72" s="5"/>
      <c r="T72" s="5"/>
      <c r="U72" s="5">
        <v>156</v>
      </c>
      <c r="V72" s="5">
        <v>173</v>
      </c>
      <c r="W72" s="5">
        <v>134</v>
      </c>
      <c r="X72" s="5">
        <v>147</v>
      </c>
      <c r="Y72" s="52">
        <v>143</v>
      </c>
      <c r="Z72" s="5"/>
      <c r="AA72" s="5">
        <v>133</v>
      </c>
      <c r="AB72" s="51"/>
      <c r="AC72" s="15">
        <f>P72+Q72+R72+S72+T72+U72+V72+W72+X72+Y72+Z72+AA72+AB72</f>
        <v>1190</v>
      </c>
      <c r="AD72" s="92">
        <f t="shared" si="27"/>
        <v>148.75</v>
      </c>
      <c r="AE72" s="166">
        <v>1104</v>
      </c>
      <c r="AF72" s="92">
        <f t="shared" si="28"/>
        <v>8</v>
      </c>
      <c r="AG72" s="92">
        <v>7</v>
      </c>
      <c r="AH72" s="92">
        <f t="shared" si="4"/>
        <v>15</v>
      </c>
      <c r="AI72" s="93">
        <f t="shared" si="29"/>
        <v>2294</v>
      </c>
      <c r="AJ72" s="96">
        <f t="shared" si="5"/>
        <v>152.93333333333334</v>
      </c>
    </row>
    <row r="73" spans="1:37" ht="17.399999999999999" x14ac:dyDescent="0.3">
      <c r="A73" s="70" t="s">
        <v>47</v>
      </c>
      <c r="B73" s="12"/>
      <c r="C73" s="140" t="s">
        <v>233</v>
      </c>
      <c r="D73" s="183"/>
      <c r="E73" s="4" t="s">
        <v>212</v>
      </c>
      <c r="F73" s="5"/>
      <c r="G73" s="5"/>
      <c r="H73" s="5"/>
      <c r="I73" s="5"/>
      <c r="J73" s="5"/>
      <c r="K73" s="5"/>
      <c r="L73" s="5"/>
      <c r="M73" s="5"/>
      <c r="N73" s="5"/>
      <c r="O73" s="15"/>
      <c r="P73" s="5"/>
      <c r="Q73" s="5"/>
      <c r="R73" s="5"/>
      <c r="S73" s="5"/>
      <c r="T73" s="5"/>
      <c r="U73" s="5"/>
      <c r="V73" s="5"/>
      <c r="W73" s="5"/>
      <c r="X73" s="5"/>
      <c r="Y73" s="5"/>
      <c r="Z73" s="5">
        <v>147</v>
      </c>
      <c r="AA73" s="5">
        <v>143</v>
      </c>
      <c r="AB73" s="35">
        <v>123</v>
      </c>
      <c r="AC73" s="15">
        <f>P73+Q73+R73+S73+T73+U73+V73+W73+X73+Y73+Z73+AA73+AB73</f>
        <v>413</v>
      </c>
      <c r="AD73" s="92">
        <f t="shared" si="27"/>
        <v>137.66666666666666</v>
      </c>
      <c r="AE73" s="94">
        <v>157</v>
      </c>
      <c r="AF73" s="92">
        <f t="shared" si="28"/>
        <v>3</v>
      </c>
      <c r="AG73" s="92">
        <v>1</v>
      </c>
      <c r="AH73" s="92">
        <f t="shared" si="4"/>
        <v>4</v>
      </c>
      <c r="AI73" s="93">
        <f t="shared" si="29"/>
        <v>570</v>
      </c>
      <c r="AJ73" s="96">
        <f t="shared" si="5"/>
        <v>142.5</v>
      </c>
    </row>
    <row r="74" spans="1:37" ht="17.399999999999999" x14ac:dyDescent="0.3">
      <c r="A74" s="70" t="s">
        <v>48</v>
      </c>
      <c r="B74" s="12"/>
      <c r="C74" s="140"/>
      <c r="D74" s="183"/>
      <c r="E74" s="4" t="s">
        <v>323</v>
      </c>
      <c r="F74" s="5"/>
      <c r="G74" s="5"/>
      <c r="H74" s="5"/>
      <c r="I74" s="5"/>
      <c r="J74" s="5"/>
      <c r="K74" s="5"/>
      <c r="L74" s="5"/>
      <c r="M74" s="5"/>
      <c r="N74" s="5"/>
      <c r="O74" s="15"/>
      <c r="P74" s="5"/>
      <c r="Q74" s="5"/>
      <c r="R74" s="5"/>
      <c r="S74" s="5"/>
      <c r="T74" s="5">
        <v>123</v>
      </c>
      <c r="U74" s="5"/>
      <c r="V74" s="5"/>
      <c r="W74" s="5"/>
      <c r="X74" s="5"/>
      <c r="Y74" s="5"/>
      <c r="Z74" s="5">
        <v>128</v>
      </c>
      <c r="AA74" s="5"/>
      <c r="AB74" s="35"/>
      <c r="AC74" s="15">
        <f>P74+Q74+R74+S74+T74+U74+V74+W74+X74+Y74+Z74+AA74+AB74</f>
        <v>251</v>
      </c>
      <c r="AD74" s="92">
        <f t="shared" si="27"/>
        <v>125.5</v>
      </c>
      <c r="AE74" s="94">
        <v>235</v>
      </c>
      <c r="AF74" s="92">
        <f t="shared" si="28"/>
        <v>2</v>
      </c>
      <c r="AG74" s="92">
        <v>2</v>
      </c>
      <c r="AH74" s="92">
        <f t="shared" si="4"/>
        <v>4</v>
      </c>
      <c r="AI74" s="93">
        <f t="shared" si="29"/>
        <v>486</v>
      </c>
      <c r="AJ74" s="96">
        <f t="shared" si="5"/>
        <v>121.5</v>
      </c>
    </row>
    <row r="75" spans="1:37" ht="18" thickBot="1" x14ac:dyDescent="0.35">
      <c r="A75" s="71" t="s">
        <v>49</v>
      </c>
      <c r="B75" s="12"/>
      <c r="C75" s="142"/>
      <c r="D75" s="183"/>
      <c r="E75" s="175" t="s">
        <v>317</v>
      </c>
      <c r="F75" s="9"/>
      <c r="G75" s="9"/>
      <c r="H75" s="9"/>
      <c r="I75" s="9"/>
      <c r="J75" s="9"/>
      <c r="K75" s="9"/>
      <c r="L75" s="9"/>
      <c r="M75" s="9"/>
      <c r="N75" s="9"/>
      <c r="O75" s="17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36"/>
      <c r="AC75" s="15">
        <f>P75+Q75+R75+S75+T75+U75+V75+W75+X75+Y75+Z75+AA75+AB75</f>
        <v>0</v>
      </c>
      <c r="AD75" s="92" t="e">
        <f t="shared" si="27"/>
        <v>#DIV/0!</v>
      </c>
      <c r="AE75" s="111">
        <v>238</v>
      </c>
      <c r="AF75" s="92">
        <f t="shared" si="28"/>
        <v>0</v>
      </c>
      <c r="AG75" s="105"/>
      <c r="AH75" s="92">
        <f t="shared" si="4"/>
        <v>0</v>
      </c>
      <c r="AI75" s="95">
        <f t="shared" si="29"/>
        <v>238</v>
      </c>
      <c r="AJ75" s="96"/>
    </row>
    <row r="76" spans="1:37" ht="18" thickBot="1" x14ac:dyDescent="0.35">
      <c r="A76" s="70"/>
      <c r="B76" s="72"/>
      <c r="C76" s="140"/>
      <c r="D76" s="184"/>
      <c r="E76" s="8" t="s">
        <v>36</v>
      </c>
      <c r="F76" s="9"/>
      <c r="G76" s="9"/>
      <c r="H76" s="9"/>
      <c r="I76" s="9"/>
      <c r="J76" s="9"/>
      <c r="K76" s="9"/>
      <c r="L76" s="9"/>
      <c r="M76" s="9"/>
      <c r="N76" s="9"/>
      <c r="O76" s="17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36"/>
      <c r="AC76" s="17">
        <f t="shared" si="26"/>
        <v>0</v>
      </c>
      <c r="AD76" s="105" t="e">
        <f t="shared" si="27"/>
        <v>#DIV/0!</v>
      </c>
      <c r="AE76" s="111"/>
      <c r="AF76" s="105">
        <f t="shared" si="28"/>
        <v>0</v>
      </c>
      <c r="AG76" s="105"/>
      <c r="AH76" s="105">
        <f t="shared" si="4"/>
        <v>0</v>
      </c>
      <c r="AI76" s="95">
        <f t="shared" si="29"/>
        <v>0</v>
      </c>
      <c r="AJ76" s="112"/>
    </row>
    <row r="77" spans="1:37" ht="16.2" thickBot="1" x14ac:dyDescent="0.35">
      <c r="A77" s="116"/>
      <c r="B77" s="47"/>
      <c r="C77" s="141"/>
      <c r="D77" s="23"/>
      <c r="E77" s="82" t="s">
        <v>14</v>
      </c>
      <c r="F77" s="24"/>
      <c r="G77" s="24"/>
      <c r="H77" s="24"/>
      <c r="I77" s="24"/>
      <c r="J77" s="24"/>
      <c r="K77" s="24"/>
      <c r="L77" s="24"/>
      <c r="M77" s="24"/>
      <c r="N77" s="24"/>
      <c r="O77" s="25"/>
      <c r="P77" s="83">
        <f t="shared" ref="P77:AB77" si="30">SUM(P64:P76)</f>
        <v>927</v>
      </c>
      <c r="Q77" s="83">
        <f t="shared" si="30"/>
        <v>1031</v>
      </c>
      <c r="R77" s="83">
        <f t="shared" si="30"/>
        <v>0</v>
      </c>
      <c r="S77" s="83">
        <f t="shared" si="30"/>
        <v>965</v>
      </c>
      <c r="T77" s="83">
        <f t="shared" si="30"/>
        <v>933</v>
      </c>
      <c r="U77" s="83">
        <f t="shared" si="30"/>
        <v>1011</v>
      </c>
      <c r="V77" s="83">
        <f t="shared" si="30"/>
        <v>981</v>
      </c>
      <c r="W77" s="83">
        <f t="shared" si="30"/>
        <v>961</v>
      </c>
      <c r="X77" s="83">
        <f t="shared" si="30"/>
        <v>1009</v>
      </c>
      <c r="Y77" s="83">
        <f t="shared" si="30"/>
        <v>924</v>
      </c>
      <c r="Z77" s="83">
        <f t="shared" si="30"/>
        <v>933</v>
      </c>
      <c r="AA77" s="83">
        <f t="shared" si="30"/>
        <v>974</v>
      </c>
      <c r="AB77" s="83">
        <f t="shared" si="30"/>
        <v>873</v>
      </c>
      <c r="AC77" s="84">
        <f>SUM(P77:AB77)</f>
        <v>11522</v>
      </c>
      <c r="AD77" s="47"/>
      <c r="AE77" s="117"/>
      <c r="AF77" s="47"/>
      <c r="AG77" s="47"/>
      <c r="AH77" s="47"/>
      <c r="AI77" s="97">
        <f>SUM(AI64:AI76)</f>
        <v>23019</v>
      </c>
      <c r="AJ77" s="47"/>
      <c r="AK77" s="124">
        <f>MAX(AJ64:AJ76)</f>
        <v>172.04761904761904</v>
      </c>
    </row>
    <row r="78" spans="1:37" ht="17.399999999999999" x14ac:dyDescent="0.3">
      <c r="A78" s="69" t="s">
        <v>38</v>
      </c>
      <c r="B78" s="144"/>
      <c r="C78" s="141" t="s">
        <v>234</v>
      </c>
      <c r="D78" s="183" t="s">
        <v>94</v>
      </c>
      <c r="E78" s="2" t="s">
        <v>97</v>
      </c>
      <c r="F78" s="39"/>
      <c r="G78" s="39"/>
      <c r="H78" s="39"/>
      <c r="I78" s="39"/>
      <c r="J78" s="39"/>
      <c r="K78" s="39"/>
      <c r="L78" s="39"/>
      <c r="M78" s="39"/>
      <c r="N78" s="39"/>
      <c r="O78" s="30"/>
      <c r="P78" s="39">
        <v>172</v>
      </c>
      <c r="Q78" s="39">
        <v>159</v>
      </c>
      <c r="R78" s="39">
        <v>172</v>
      </c>
      <c r="S78" s="39"/>
      <c r="T78" s="39">
        <v>165</v>
      </c>
      <c r="U78" s="39">
        <v>158</v>
      </c>
      <c r="V78" s="39">
        <v>165</v>
      </c>
      <c r="W78" s="39">
        <v>179</v>
      </c>
      <c r="X78" s="39">
        <v>186</v>
      </c>
      <c r="Y78" s="39"/>
      <c r="Z78" s="39"/>
      <c r="AA78" s="39">
        <v>163</v>
      </c>
      <c r="AB78" s="37">
        <v>159</v>
      </c>
      <c r="AC78" s="30">
        <f>P78+Q78+R78+S78+T78+U78+V78+W78+X78+Y78+Z78+AA78+AB78</f>
        <v>1678</v>
      </c>
      <c r="AD78" s="113">
        <f t="shared" ref="AD78:AD91" si="31">AVERAGE(P78,Q78,R78,S78,T78,U78,V78,W78,X78,Y78,Z78,AA78,AB78)</f>
        <v>167.8</v>
      </c>
      <c r="AE78" s="114">
        <v>994</v>
      </c>
      <c r="AF78" s="113">
        <f t="shared" ref="AF78:AF91" si="32">COUNTIF(P78:AB78,"&gt;0")</f>
        <v>10</v>
      </c>
      <c r="AG78" s="113">
        <v>6</v>
      </c>
      <c r="AH78" s="113">
        <f t="shared" si="4"/>
        <v>16</v>
      </c>
      <c r="AI78" s="98">
        <f t="shared" ref="AI78:AI91" si="33">SUM(AC78,AE78)</f>
        <v>2672</v>
      </c>
      <c r="AJ78" s="115">
        <f t="shared" si="5"/>
        <v>167</v>
      </c>
    </row>
    <row r="79" spans="1:37" ht="17.399999999999999" x14ac:dyDescent="0.3">
      <c r="A79" s="70" t="s">
        <v>39</v>
      </c>
      <c r="B79" s="144"/>
      <c r="C79" s="140" t="s">
        <v>235</v>
      </c>
      <c r="D79" s="185"/>
      <c r="E79" s="4" t="s">
        <v>91</v>
      </c>
      <c r="F79" s="5"/>
      <c r="G79" s="5"/>
      <c r="H79" s="5"/>
      <c r="I79" s="5"/>
      <c r="J79" s="5"/>
      <c r="K79" s="5"/>
      <c r="L79" s="5"/>
      <c r="M79" s="5"/>
      <c r="N79" s="5"/>
      <c r="O79" s="15"/>
      <c r="P79" s="5">
        <v>158</v>
      </c>
      <c r="Q79" s="5"/>
      <c r="R79" s="5">
        <v>159</v>
      </c>
      <c r="S79" s="5">
        <v>163</v>
      </c>
      <c r="T79" s="5">
        <v>180</v>
      </c>
      <c r="U79" s="5">
        <v>179</v>
      </c>
      <c r="V79" s="5">
        <v>163</v>
      </c>
      <c r="W79" s="5">
        <v>160</v>
      </c>
      <c r="X79" s="5">
        <v>173</v>
      </c>
      <c r="Y79" s="5">
        <v>176</v>
      </c>
      <c r="Z79" s="5"/>
      <c r="AA79" s="57">
        <v>214</v>
      </c>
      <c r="AB79" s="35">
        <v>177</v>
      </c>
      <c r="AC79" s="15">
        <f t="shared" ref="AC79:AC91" si="34">P79+Q79+R79+S79+T79+U79+V79+W79+X79+Y79+Z79+AA79+AB79</f>
        <v>1902</v>
      </c>
      <c r="AD79" s="92">
        <f t="shared" si="31"/>
        <v>172.90909090909091</v>
      </c>
      <c r="AE79" s="93">
        <v>1384</v>
      </c>
      <c r="AF79" s="92">
        <f t="shared" si="32"/>
        <v>11</v>
      </c>
      <c r="AG79" s="92">
        <v>8</v>
      </c>
      <c r="AH79" s="92">
        <f t="shared" ref="AH79:AH150" si="35">SUM(AF79,AG79)</f>
        <v>19</v>
      </c>
      <c r="AI79" s="93">
        <f t="shared" si="33"/>
        <v>3286</v>
      </c>
      <c r="AJ79" s="96">
        <f t="shared" ref="AJ79:AJ145" si="36">AI79/AH79</f>
        <v>172.94736842105263</v>
      </c>
    </row>
    <row r="80" spans="1:37" ht="17.399999999999999" x14ac:dyDescent="0.3">
      <c r="A80" s="70" t="s">
        <v>40</v>
      </c>
      <c r="B80" s="144"/>
      <c r="C80" s="140" t="s">
        <v>236</v>
      </c>
      <c r="D80" s="185"/>
      <c r="E80" s="4" t="s">
        <v>96</v>
      </c>
      <c r="F80" s="5"/>
      <c r="G80" s="5"/>
      <c r="H80" s="5"/>
      <c r="I80" s="5"/>
      <c r="J80" s="5"/>
      <c r="K80" s="5"/>
      <c r="L80" s="5"/>
      <c r="M80" s="5"/>
      <c r="N80" s="5"/>
      <c r="O80" s="15"/>
      <c r="P80" s="5">
        <v>193</v>
      </c>
      <c r="Q80" s="88"/>
      <c r="R80" s="5"/>
      <c r="S80" s="5">
        <v>174</v>
      </c>
      <c r="T80" s="5">
        <v>187</v>
      </c>
      <c r="U80" s="5">
        <v>178</v>
      </c>
      <c r="V80" s="5">
        <v>191</v>
      </c>
      <c r="W80" s="5">
        <v>182</v>
      </c>
      <c r="X80" s="5">
        <v>161</v>
      </c>
      <c r="Y80" s="5">
        <v>162</v>
      </c>
      <c r="Z80" s="5"/>
      <c r="AA80" s="5">
        <v>173</v>
      </c>
      <c r="AB80" s="35">
        <v>157</v>
      </c>
      <c r="AC80" s="15">
        <f t="shared" si="34"/>
        <v>1758</v>
      </c>
      <c r="AD80" s="92">
        <f t="shared" si="31"/>
        <v>175.8</v>
      </c>
      <c r="AE80" s="93">
        <v>1685</v>
      </c>
      <c r="AF80" s="92">
        <f t="shared" si="32"/>
        <v>10</v>
      </c>
      <c r="AG80" s="92">
        <v>10</v>
      </c>
      <c r="AH80" s="92">
        <f t="shared" si="35"/>
        <v>20</v>
      </c>
      <c r="AI80" s="93">
        <f t="shared" si="33"/>
        <v>3443</v>
      </c>
      <c r="AJ80" s="96">
        <f t="shared" si="36"/>
        <v>172.15</v>
      </c>
    </row>
    <row r="81" spans="1:37" ht="17.399999999999999" x14ac:dyDescent="0.3">
      <c r="A81" s="70" t="s">
        <v>41</v>
      </c>
      <c r="B81" s="144"/>
      <c r="C81" s="140" t="s">
        <v>237</v>
      </c>
      <c r="D81" s="185"/>
      <c r="E81" s="4" t="s">
        <v>100</v>
      </c>
      <c r="F81" s="5"/>
      <c r="G81" s="5"/>
      <c r="H81" s="5"/>
      <c r="I81" s="5"/>
      <c r="J81" s="5"/>
      <c r="K81" s="5"/>
      <c r="L81" s="5"/>
      <c r="M81" s="5"/>
      <c r="N81" s="5"/>
      <c r="O81" s="15"/>
      <c r="P81" s="5"/>
      <c r="Q81" s="5">
        <v>177</v>
      </c>
      <c r="R81" s="5">
        <v>143</v>
      </c>
      <c r="S81" s="5">
        <v>148</v>
      </c>
      <c r="T81" s="5"/>
      <c r="U81" s="5"/>
      <c r="V81" s="5"/>
      <c r="W81" s="5">
        <v>146</v>
      </c>
      <c r="X81" s="5">
        <v>138</v>
      </c>
      <c r="Y81" s="5"/>
      <c r="Z81" s="5"/>
      <c r="AA81" s="5"/>
      <c r="AB81" s="35"/>
      <c r="AC81" s="15">
        <f t="shared" si="34"/>
        <v>752</v>
      </c>
      <c r="AD81" s="92">
        <f t="shared" si="31"/>
        <v>150.4</v>
      </c>
      <c r="AE81" s="93">
        <v>1628</v>
      </c>
      <c r="AF81" s="92">
        <f t="shared" si="32"/>
        <v>5</v>
      </c>
      <c r="AG81" s="92">
        <v>10</v>
      </c>
      <c r="AH81" s="92">
        <f t="shared" si="35"/>
        <v>15</v>
      </c>
      <c r="AI81" s="93">
        <f t="shared" si="33"/>
        <v>2380</v>
      </c>
      <c r="AJ81" s="96">
        <f t="shared" si="36"/>
        <v>158.66666666666666</v>
      </c>
    </row>
    <row r="82" spans="1:37" ht="17.399999999999999" x14ac:dyDescent="0.3">
      <c r="A82" s="70" t="s">
        <v>42</v>
      </c>
      <c r="B82" s="144"/>
      <c r="C82" s="140" t="s">
        <v>238</v>
      </c>
      <c r="D82" s="185"/>
      <c r="E82" s="4" t="s">
        <v>101</v>
      </c>
      <c r="F82" s="5"/>
      <c r="G82" s="5"/>
      <c r="H82" s="5"/>
      <c r="I82" s="5"/>
      <c r="J82" s="5"/>
      <c r="K82" s="5"/>
      <c r="L82" s="5"/>
      <c r="M82" s="5"/>
      <c r="N82" s="5"/>
      <c r="O82" s="15"/>
      <c r="P82" s="5"/>
      <c r="Q82" s="5"/>
      <c r="R82" s="5"/>
      <c r="S82" s="54"/>
      <c r="T82" s="5">
        <v>168</v>
      </c>
      <c r="U82" s="5">
        <v>156</v>
      </c>
      <c r="V82" s="5"/>
      <c r="W82" s="57"/>
      <c r="X82" s="5"/>
      <c r="Y82" s="5">
        <v>168</v>
      </c>
      <c r="Z82" s="5"/>
      <c r="AA82" s="5"/>
      <c r="AB82" s="35">
        <v>164</v>
      </c>
      <c r="AC82" s="15">
        <f t="shared" si="34"/>
        <v>656</v>
      </c>
      <c r="AD82" s="92">
        <f t="shared" si="31"/>
        <v>164</v>
      </c>
      <c r="AE82" s="93">
        <v>1127</v>
      </c>
      <c r="AF82" s="92">
        <f t="shared" si="32"/>
        <v>4</v>
      </c>
      <c r="AG82" s="92">
        <v>7</v>
      </c>
      <c r="AH82" s="92">
        <f t="shared" si="35"/>
        <v>11</v>
      </c>
      <c r="AI82" s="93">
        <f t="shared" si="33"/>
        <v>1783</v>
      </c>
      <c r="AJ82" s="96">
        <f t="shared" si="36"/>
        <v>162.09090909090909</v>
      </c>
    </row>
    <row r="83" spans="1:37" ht="17.399999999999999" x14ac:dyDescent="0.3">
      <c r="A83" s="70" t="s">
        <v>43</v>
      </c>
      <c r="B83" s="144"/>
      <c r="C83" s="140" t="s">
        <v>239</v>
      </c>
      <c r="D83" s="185"/>
      <c r="E83" s="4" t="s">
        <v>213</v>
      </c>
      <c r="F83" s="5"/>
      <c r="G83" s="5"/>
      <c r="H83" s="5"/>
      <c r="I83" s="5"/>
      <c r="J83" s="5"/>
      <c r="K83" s="5"/>
      <c r="L83" s="5"/>
      <c r="M83" s="5"/>
      <c r="N83" s="5"/>
      <c r="O83" s="15"/>
      <c r="P83" s="5"/>
      <c r="Q83" s="5">
        <v>169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35"/>
      <c r="AC83" s="15">
        <f t="shared" si="34"/>
        <v>169</v>
      </c>
      <c r="AD83" s="92">
        <f t="shared" si="31"/>
        <v>169</v>
      </c>
      <c r="AE83" s="93">
        <v>1228</v>
      </c>
      <c r="AF83" s="92">
        <f t="shared" si="32"/>
        <v>1</v>
      </c>
      <c r="AG83" s="92">
        <v>7</v>
      </c>
      <c r="AH83" s="92">
        <f t="shared" si="35"/>
        <v>8</v>
      </c>
      <c r="AI83" s="93">
        <f t="shared" si="33"/>
        <v>1397</v>
      </c>
      <c r="AJ83" s="96">
        <f t="shared" si="36"/>
        <v>174.625</v>
      </c>
    </row>
    <row r="84" spans="1:37" ht="17.399999999999999" x14ac:dyDescent="0.3">
      <c r="A84" s="70" t="s">
        <v>44</v>
      </c>
      <c r="B84" s="144"/>
      <c r="C84" s="140" t="s">
        <v>240</v>
      </c>
      <c r="D84" s="185"/>
      <c r="E84" s="4" t="s">
        <v>98</v>
      </c>
      <c r="F84" s="5"/>
      <c r="G84" s="5"/>
      <c r="H84" s="5"/>
      <c r="I84" s="5"/>
      <c r="J84" s="5"/>
      <c r="K84" s="5"/>
      <c r="L84" s="5"/>
      <c r="M84" s="5"/>
      <c r="N84" s="5"/>
      <c r="O84" s="15"/>
      <c r="P84" s="5">
        <v>170</v>
      </c>
      <c r="Q84" s="5"/>
      <c r="R84" s="5">
        <v>167</v>
      </c>
      <c r="S84" s="5"/>
      <c r="T84" s="5"/>
      <c r="U84" s="5">
        <v>207</v>
      </c>
      <c r="V84" s="5">
        <v>168</v>
      </c>
      <c r="W84" s="5"/>
      <c r="X84" s="5"/>
      <c r="Y84" s="5"/>
      <c r="Z84" s="5"/>
      <c r="AA84" s="5"/>
      <c r="AB84" s="35"/>
      <c r="AC84" s="15">
        <f t="shared" si="34"/>
        <v>712</v>
      </c>
      <c r="AD84" s="92">
        <f t="shared" si="31"/>
        <v>178</v>
      </c>
      <c r="AE84" s="92">
        <v>962</v>
      </c>
      <c r="AF84" s="92">
        <f t="shared" si="32"/>
        <v>4</v>
      </c>
      <c r="AG84" s="92">
        <v>6</v>
      </c>
      <c r="AH84" s="92">
        <f t="shared" si="35"/>
        <v>10</v>
      </c>
      <c r="AI84" s="93">
        <f t="shared" si="33"/>
        <v>1674</v>
      </c>
      <c r="AJ84" s="96">
        <f t="shared" si="36"/>
        <v>167.4</v>
      </c>
    </row>
    <row r="85" spans="1:37" ht="17.399999999999999" x14ac:dyDescent="0.3">
      <c r="A85" s="70" t="s">
        <v>45</v>
      </c>
      <c r="B85" s="144"/>
      <c r="C85" s="140" t="s">
        <v>241</v>
      </c>
      <c r="D85" s="185"/>
      <c r="E85" s="4" t="s">
        <v>95</v>
      </c>
      <c r="F85" s="5"/>
      <c r="G85" s="5"/>
      <c r="H85" s="5"/>
      <c r="I85" s="5"/>
      <c r="J85" s="5"/>
      <c r="K85" s="5"/>
      <c r="L85" s="5"/>
      <c r="M85" s="5"/>
      <c r="N85" s="5"/>
      <c r="O85" s="15"/>
      <c r="P85" s="5">
        <v>155</v>
      </c>
      <c r="Q85" s="5">
        <v>165</v>
      </c>
      <c r="R85" s="5">
        <v>142</v>
      </c>
      <c r="S85" s="5">
        <v>166</v>
      </c>
      <c r="T85" s="5">
        <v>177</v>
      </c>
      <c r="U85" s="5">
        <v>182</v>
      </c>
      <c r="V85" s="5">
        <v>162</v>
      </c>
      <c r="W85" s="5"/>
      <c r="X85" s="5">
        <v>162</v>
      </c>
      <c r="Y85" s="5">
        <v>146</v>
      </c>
      <c r="Z85" s="5"/>
      <c r="AA85" s="5">
        <v>156</v>
      </c>
      <c r="AB85" s="35">
        <v>172</v>
      </c>
      <c r="AC85" s="15">
        <f t="shared" si="34"/>
        <v>1785</v>
      </c>
      <c r="AD85" s="92">
        <f t="shared" si="31"/>
        <v>162.27272727272728</v>
      </c>
      <c r="AE85" s="93">
        <v>1833</v>
      </c>
      <c r="AF85" s="92">
        <f t="shared" si="32"/>
        <v>11</v>
      </c>
      <c r="AG85" s="92">
        <v>11</v>
      </c>
      <c r="AH85" s="92">
        <f t="shared" si="35"/>
        <v>22</v>
      </c>
      <c r="AI85" s="93">
        <f t="shared" si="33"/>
        <v>3618</v>
      </c>
      <c r="AJ85" s="96">
        <f t="shared" si="36"/>
        <v>164.45454545454547</v>
      </c>
    </row>
    <row r="86" spans="1:37" ht="17.399999999999999" x14ac:dyDescent="0.3">
      <c r="A86" s="70" t="s">
        <v>46</v>
      </c>
      <c r="B86" s="144"/>
      <c r="C86" s="140" t="s">
        <v>242</v>
      </c>
      <c r="D86" s="185"/>
      <c r="E86" s="164" t="s">
        <v>99</v>
      </c>
      <c r="F86" s="5"/>
      <c r="G86" s="5"/>
      <c r="H86" s="5"/>
      <c r="I86" s="5"/>
      <c r="J86" s="5"/>
      <c r="K86" s="5"/>
      <c r="L86" s="5"/>
      <c r="M86" s="5"/>
      <c r="N86" s="5"/>
      <c r="O86" s="15"/>
      <c r="P86" s="5">
        <v>157</v>
      </c>
      <c r="Q86" s="5">
        <v>161</v>
      </c>
      <c r="R86" s="5">
        <v>169</v>
      </c>
      <c r="S86" s="5">
        <v>160</v>
      </c>
      <c r="T86" s="5">
        <v>150</v>
      </c>
      <c r="U86" s="5"/>
      <c r="V86" s="5"/>
      <c r="W86" s="5">
        <v>163</v>
      </c>
      <c r="X86" s="5">
        <v>166</v>
      </c>
      <c r="Y86" s="5">
        <v>164</v>
      </c>
      <c r="Z86" s="5"/>
      <c r="AA86" s="5">
        <v>162</v>
      </c>
      <c r="AB86" s="35">
        <v>145</v>
      </c>
      <c r="AC86" s="15">
        <f t="shared" si="34"/>
        <v>1597</v>
      </c>
      <c r="AD86" s="92">
        <f t="shared" si="31"/>
        <v>159.69999999999999</v>
      </c>
      <c r="AE86" s="150">
        <v>670</v>
      </c>
      <c r="AF86" s="92">
        <f t="shared" si="32"/>
        <v>10</v>
      </c>
      <c r="AG86" s="92">
        <v>4</v>
      </c>
      <c r="AH86" s="92">
        <f t="shared" si="35"/>
        <v>14</v>
      </c>
      <c r="AI86" s="93">
        <f t="shared" si="33"/>
        <v>2267</v>
      </c>
      <c r="AJ86" s="96">
        <f t="shared" si="36"/>
        <v>161.92857142857142</v>
      </c>
    </row>
    <row r="87" spans="1:37" ht="17.399999999999999" x14ac:dyDescent="0.3">
      <c r="A87" s="70" t="s">
        <v>47</v>
      </c>
      <c r="B87" s="144"/>
      <c r="C87" s="140" t="s">
        <v>243</v>
      </c>
      <c r="D87" s="185"/>
      <c r="E87" s="148" t="s">
        <v>223</v>
      </c>
      <c r="F87" s="5"/>
      <c r="G87" s="5"/>
      <c r="H87" s="5"/>
      <c r="I87" s="5"/>
      <c r="J87" s="5"/>
      <c r="K87" s="5"/>
      <c r="L87" s="5"/>
      <c r="M87" s="5"/>
      <c r="N87" s="5"/>
      <c r="O87" s="15"/>
      <c r="P87" s="5"/>
      <c r="Q87" s="5"/>
      <c r="R87" s="5"/>
      <c r="S87" s="5"/>
      <c r="T87" s="5"/>
      <c r="U87" s="5"/>
      <c r="V87" s="5"/>
      <c r="W87" s="5"/>
      <c r="X87" s="5"/>
      <c r="Y87" s="5">
        <v>144</v>
      </c>
      <c r="Z87" s="5"/>
      <c r="AA87" s="5">
        <v>168</v>
      </c>
      <c r="AB87" s="35"/>
      <c r="AC87" s="15">
        <f t="shared" si="34"/>
        <v>312</v>
      </c>
      <c r="AD87" s="92">
        <f t="shared" si="31"/>
        <v>156</v>
      </c>
      <c r="AE87" s="92"/>
      <c r="AF87" s="92">
        <f t="shared" si="32"/>
        <v>2</v>
      </c>
      <c r="AG87" s="92"/>
      <c r="AH87" s="92">
        <f t="shared" si="35"/>
        <v>2</v>
      </c>
      <c r="AI87" s="93">
        <f t="shared" si="33"/>
        <v>312</v>
      </c>
      <c r="AJ87" s="96"/>
    </row>
    <row r="88" spans="1:37" ht="17.399999999999999" x14ac:dyDescent="0.3">
      <c r="A88" s="70" t="s">
        <v>48</v>
      </c>
      <c r="B88" s="144"/>
      <c r="C88" s="140"/>
      <c r="D88" s="185"/>
      <c r="E88" s="176" t="s">
        <v>318</v>
      </c>
      <c r="F88" s="5"/>
      <c r="G88" s="5"/>
      <c r="H88" s="5"/>
      <c r="I88" s="5"/>
      <c r="J88" s="5"/>
      <c r="K88" s="5"/>
      <c r="L88" s="5"/>
      <c r="M88" s="5"/>
      <c r="N88" s="5"/>
      <c r="O88" s="15"/>
      <c r="P88" s="5"/>
      <c r="Q88" s="5">
        <v>161</v>
      </c>
      <c r="R88" s="5"/>
      <c r="S88" s="5">
        <v>139</v>
      </c>
      <c r="T88" s="5"/>
      <c r="U88" s="5"/>
      <c r="V88" s="5"/>
      <c r="W88" s="5">
        <v>142</v>
      </c>
      <c r="X88" s="5"/>
      <c r="Y88" s="5"/>
      <c r="Z88" s="5"/>
      <c r="AA88" s="5"/>
      <c r="AB88" s="35"/>
      <c r="AC88" s="15">
        <f t="shared" si="34"/>
        <v>442</v>
      </c>
      <c r="AD88" s="92">
        <f t="shared" si="31"/>
        <v>147.33333333333334</v>
      </c>
      <c r="AE88" s="92">
        <v>0</v>
      </c>
      <c r="AF88" s="92">
        <f t="shared" si="32"/>
        <v>3</v>
      </c>
      <c r="AG88" s="92">
        <v>0</v>
      </c>
      <c r="AH88" s="92">
        <f t="shared" si="35"/>
        <v>3</v>
      </c>
      <c r="AI88" s="93">
        <f t="shared" si="33"/>
        <v>442</v>
      </c>
      <c r="AJ88" s="96">
        <f t="shared" si="36"/>
        <v>147.33333333333334</v>
      </c>
    </row>
    <row r="89" spans="1:37" ht="18" thickBot="1" x14ac:dyDescent="0.35">
      <c r="A89" s="71" t="s">
        <v>49</v>
      </c>
      <c r="B89" s="144"/>
      <c r="C89" s="140"/>
      <c r="D89" s="185"/>
      <c r="E89" s="4"/>
      <c r="F89" s="9"/>
      <c r="G89" s="9"/>
      <c r="H89" s="9"/>
      <c r="I89" s="9"/>
      <c r="J89" s="9"/>
      <c r="K89" s="9"/>
      <c r="L89" s="9"/>
      <c r="M89" s="9"/>
      <c r="N89" s="9"/>
      <c r="O89" s="17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36"/>
      <c r="AC89" s="15">
        <f t="shared" si="34"/>
        <v>0</v>
      </c>
      <c r="AD89" s="92" t="e">
        <f t="shared" si="31"/>
        <v>#DIV/0!</v>
      </c>
      <c r="AE89" s="105"/>
      <c r="AF89" s="92">
        <f t="shared" si="32"/>
        <v>0</v>
      </c>
      <c r="AG89" s="105"/>
      <c r="AH89" s="92">
        <f t="shared" si="35"/>
        <v>0</v>
      </c>
      <c r="AI89" s="93">
        <f t="shared" si="33"/>
        <v>0</v>
      </c>
      <c r="AJ89" s="96"/>
    </row>
    <row r="90" spans="1:37" ht="17.399999999999999" x14ac:dyDescent="0.3">
      <c r="A90" s="70"/>
      <c r="B90" s="144"/>
      <c r="C90" s="140"/>
      <c r="D90" s="185"/>
      <c r="E90" s="175" t="s">
        <v>317</v>
      </c>
      <c r="F90" s="9"/>
      <c r="G90" s="9"/>
      <c r="H90" s="9"/>
      <c r="I90" s="9"/>
      <c r="J90" s="9"/>
      <c r="K90" s="9"/>
      <c r="L90" s="9"/>
      <c r="M90" s="9"/>
      <c r="N90" s="9"/>
      <c r="O90" s="17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36"/>
      <c r="AC90" s="17"/>
      <c r="AD90" s="105"/>
      <c r="AE90" s="105">
        <v>450</v>
      </c>
      <c r="AF90" s="92">
        <f t="shared" si="32"/>
        <v>0</v>
      </c>
      <c r="AG90" s="105"/>
      <c r="AH90" s="92">
        <f t="shared" si="35"/>
        <v>0</v>
      </c>
      <c r="AI90" s="93">
        <f t="shared" si="33"/>
        <v>450</v>
      </c>
      <c r="AJ90" s="96"/>
    </row>
    <row r="91" spans="1:37" ht="18" thickBot="1" x14ac:dyDescent="0.35">
      <c r="A91" s="70"/>
      <c r="B91" s="72"/>
      <c r="C91" s="140"/>
      <c r="D91" s="186"/>
      <c r="E91" s="8" t="s">
        <v>36</v>
      </c>
      <c r="F91" s="9"/>
      <c r="G91" s="9"/>
      <c r="H91" s="9"/>
      <c r="I91" s="9"/>
      <c r="J91" s="9"/>
      <c r="K91" s="9"/>
      <c r="L91" s="9"/>
      <c r="M91" s="9"/>
      <c r="N91" s="9"/>
      <c r="O91" s="17"/>
      <c r="P91" s="9"/>
      <c r="Q91" s="9"/>
      <c r="R91" s="9"/>
      <c r="S91" s="9"/>
      <c r="T91" s="9"/>
      <c r="U91" s="9"/>
      <c r="V91" s="9">
        <v>103</v>
      </c>
      <c r="W91" s="9"/>
      <c r="X91" s="9"/>
      <c r="Y91" s="9"/>
      <c r="Z91" s="9"/>
      <c r="AA91" s="9"/>
      <c r="AB91" s="36"/>
      <c r="AC91" s="17">
        <f t="shared" si="34"/>
        <v>103</v>
      </c>
      <c r="AD91" s="105">
        <f t="shared" si="31"/>
        <v>103</v>
      </c>
      <c r="AE91" s="105"/>
      <c r="AF91" s="105">
        <f t="shared" si="32"/>
        <v>1</v>
      </c>
      <c r="AG91" s="105">
        <v>1</v>
      </c>
      <c r="AH91" s="105">
        <f t="shared" si="35"/>
        <v>2</v>
      </c>
      <c r="AI91" s="95">
        <f t="shared" si="33"/>
        <v>103</v>
      </c>
      <c r="AJ91" s="112"/>
    </row>
    <row r="92" spans="1:37" ht="16.2" thickBot="1" x14ac:dyDescent="0.35">
      <c r="A92" s="116"/>
      <c r="B92" s="47"/>
      <c r="C92" s="141"/>
      <c r="D92" s="23"/>
      <c r="E92" s="82" t="s">
        <v>14</v>
      </c>
      <c r="F92" s="24"/>
      <c r="G92" s="24"/>
      <c r="H92" s="24"/>
      <c r="I92" s="24"/>
      <c r="J92" s="24"/>
      <c r="K92" s="24"/>
      <c r="L92" s="24"/>
      <c r="M92" s="24"/>
      <c r="N92" s="24"/>
      <c r="O92" s="25"/>
      <c r="P92" s="83">
        <f t="shared" ref="P92:AB92" si="37">SUM(P78:P91)</f>
        <v>1005</v>
      </c>
      <c r="Q92" s="83">
        <f t="shared" si="37"/>
        <v>992</v>
      </c>
      <c r="R92" s="83">
        <f t="shared" si="37"/>
        <v>952</v>
      </c>
      <c r="S92" s="83">
        <f t="shared" si="37"/>
        <v>950</v>
      </c>
      <c r="T92" s="83">
        <f t="shared" si="37"/>
        <v>1027</v>
      </c>
      <c r="U92" s="83">
        <f t="shared" si="37"/>
        <v>1060</v>
      </c>
      <c r="V92" s="83">
        <f t="shared" si="37"/>
        <v>952</v>
      </c>
      <c r="W92" s="83">
        <f t="shared" si="37"/>
        <v>972</v>
      </c>
      <c r="X92" s="83">
        <f t="shared" si="37"/>
        <v>986</v>
      </c>
      <c r="Y92" s="83">
        <f t="shared" si="37"/>
        <v>960</v>
      </c>
      <c r="Z92" s="83">
        <f t="shared" si="37"/>
        <v>0</v>
      </c>
      <c r="AA92" s="83">
        <f t="shared" si="37"/>
        <v>1036</v>
      </c>
      <c r="AB92" s="83">
        <f t="shared" si="37"/>
        <v>974</v>
      </c>
      <c r="AC92" s="84">
        <f>SUM(P92:AB92)</f>
        <v>11866</v>
      </c>
      <c r="AD92" s="47"/>
      <c r="AE92" s="117"/>
      <c r="AF92" s="47"/>
      <c r="AG92" s="47"/>
      <c r="AH92" s="47"/>
      <c r="AI92" s="97">
        <f>SUM(AI78:AI91)</f>
        <v>23827</v>
      </c>
      <c r="AJ92" s="47"/>
      <c r="AK92" s="123">
        <f>MAX(AJ78:AJ91)</f>
        <v>174.625</v>
      </c>
    </row>
    <row r="93" spans="1:37" ht="17.399999999999999" x14ac:dyDescent="0.3">
      <c r="A93" s="137" t="s">
        <v>38</v>
      </c>
      <c r="B93" s="144"/>
      <c r="C93" s="141" t="s">
        <v>244</v>
      </c>
      <c r="D93" s="183" t="s">
        <v>102</v>
      </c>
      <c r="E93" s="2" t="s">
        <v>104</v>
      </c>
      <c r="F93" s="39"/>
      <c r="G93" s="39"/>
      <c r="H93" s="39"/>
      <c r="I93" s="39"/>
      <c r="J93" s="39"/>
      <c r="K93" s="39"/>
      <c r="L93" s="39"/>
      <c r="M93" s="39"/>
      <c r="N93" s="39"/>
      <c r="O93" s="30"/>
      <c r="Q93" s="39">
        <v>169</v>
      </c>
      <c r="R93" s="39">
        <v>168</v>
      </c>
      <c r="S93" s="39"/>
      <c r="T93" s="39"/>
      <c r="U93" s="39"/>
      <c r="V93" s="39"/>
      <c r="W93" s="39">
        <v>177</v>
      </c>
      <c r="X93" s="39"/>
      <c r="Y93" s="39">
        <v>161</v>
      </c>
      <c r="Z93" s="39"/>
      <c r="AA93" s="39">
        <v>181</v>
      </c>
      <c r="AB93" s="39">
        <v>167</v>
      </c>
      <c r="AC93" s="30">
        <f>P93+Q93+R93+S93+T93+U93+V93+W93+X93+Y93+Z93+AA93+AB93</f>
        <v>1023</v>
      </c>
      <c r="AD93" s="113">
        <f t="shared" ref="AD93:AD105" si="38">AVERAGE(P93,Q93,R93,S93,T93,U93,V93,W93,X93,Y93,Z93,AA93,AB93)</f>
        <v>170.5</v>
      </c>
      <c r="AE93" s="165">
        <v>1708</v>
      </c>
      <c r="AF93" s="113">
        <f t="shared" ref="AF93:AF105" si="39">COUNTIF(P93:AB93,"&gt;0")</f>
        <v>6</v>
      </c>
      <c r="AG93" s="113">
        <v>10</v>
      </c>
      <c r="AH93" s="113">
        <f t="shared" si="35"/>
        <v>16</v>
      </c>
      <c r="AI93" s="98">
        <f t="shared" ref="AI93:AI105" si="40">SUM(AC93,AE93)</f>
        <v>2731</v>
      </c>
      <c r="AJ93" s="130">
        <f t="shared" si="36"/>
        <v>170.6875</v>
      </c>
    </row>
    <row r="94" spans="1:37" ht="17.399999999999999" x14ac:dyDescent="0.3">
      <c r="A94" s="70" t="s">
        <v>39</v>
      </c>
      <c r="B94" s="144"/>
      <c r="C94" s="140" t="s">
        <v>245</v>
      </c>
      <c r="D94" s="193"/>
      <c r="E94" s="4" t="s">
        <v>107</v>
      </c>
      <c r="F94" s="5"/>
      <c r="G94" s="5"/>
      <c r="H94" s="5"/>
      <c r="I94" s="5"/>
      <c r="J94" s="5"/>
      <c r="K94" s="5"/>
      <c r="L94" s="5"/>
      <c r="M94" s="5"/>
      <c r="N94" s="5"/>
      <c r="O94" s="15"/>
      <c r="P94" s="5">
        <v>162</v>
      </c>
      <c r="Q94" s="5"/>
      <c r="R94" s="5"/>
      <c r="S94" s="5">
        <v>169</v>
      </c>
      <c r="T94" s="5">
        <v>176</v>
      </c>
      <c r="U94" s="5">
        <v>176</v>
      </c>
      <c r="V94" s="5">
        <v>168</v>
      </c>
      <c r="W94" s="5">
        <v>170</v>
      </c>
      <c r="X94" s="5"/>
      <c r="Y94" s="5">
        <v>166</v>
      </c>
      <c r="Z94" s="5"/>
      <c r="AA94" s="5">
        <v>179</v>
      </c>
      <c r="AB94" s="5">
        <v>192</v>
      </c>
      <c r="AC94" s="15">
        <f>P94+Q94+R94+S94+T94+U94+V94+W94+X94+Y94+Z94+AA94+AB94</f>
        <v>1558</v>
      </c>
      <c r="AD94" s="92">
        <f t="shared" si="38"/>
        <v>173.11111111111111</v>
      </c>
      <c r="AE94" s="166">
        <v>1361</v>
      </c>
      <c r="AF94" s="92">
        <f t="shared" si="39"/>
        <v>9</v>
      </c>
      <c r="AG94" s="92">
        <v>8</v>
      </c>
      <c r="AH94" s="92">
        <f t="shared" si="35"/>
        <v>17</v>
      </c>
      <c r="AI94" s="93">
        <f t="shared" si="40"/>
        <v>2919</v>
      </c>
      <c r="AJ94" s="130">
        <f t="shared" si="36"/>
        <v>171.70588235294119</v>
      </c>
    </row>
    <row r="95" spans="1:37" ht="17.399999999999999" x14ac:dyDescent="0.3">
      <c r="A95" s="70" t="s">
        <v>40</v>
      </c>
      <c r="B95" s="144"/>
      <c r="C95" s="140" t="s">
        <v>246</v>
      </c>
      <c r="D95" s="193"/>
      <c r="E95" s="4" t="s">
        <v>106</v>
      </c>
      <c r="F95" s="5"/>
      <c r="G95" s="5"/>
      <c r="H95" s="5"/>
      <c r="I95" s="5"/>
      <c r="J95" s="5"/>
      <c r="K95" s="5"/>
      <c r="L95" s="5"/>
      <c r="M95" s="5"/>
      <c r="N95" s="5"/>
      <c r="O95" s="15"/>
      <c r="P95" s="5">
        <v>167</v>
      </c>
      <c r="Q95" s="5"/>
      <c r="R95" s="5">
        <v>176</v>
      </c>
      <c r="S95" s="5">
        <v>193</v>
      </c>
      <c r="T95" s="5">
        <v>164</v>
      </c>
      <c r="U95" s="5"/>
      <c r="V95" s="5">
        <v>165</v>
      </c>
      <c r="W95" s="5">
        <v>173</v>
      </c>
      <c r="X95" s="5"/>
      <c r="Y95" s="5"/>
      <c r="Z95" s="5">
        <v>188</v>
      </c>
      <c r="AA95" s="5">
        <v>166</v>
      </c>
      <c r="AB95" s="35"/>
      <c r="AC95" s="15">
        <f t="shared" ref="AC95:AC105" si="41">P95+Q95+R95+S95+T95+U95+V95+W95+X95+Y95+Z95+AA95+AB95</f>
        <v>1392</v>
      </c>
      <c r="AD95" s="92">
        <f t="shared" si="38"/>
        <v>174</v>
      </c>
      <c r="AE95" s="93">
        <v>1700</v>
      </c>
      <c r="AF95" s="92">
        <f t="shared" si="39"/>
        <v>8</v>
      </c>
      <c r="AG95" s="92">
        <v>10</v>
      </c>
      <c r="AH95" s="92">
        <f t="shared" si="35"/>
        <v>18</v>
      </c>
      <c r="AI95" s="93">
        <f t="shared" si="40"/>
        <v>3092</v>
      </c>
      <c r="AJ95" s="96">
        <f t="shared" si="36"/>
        <v>171.77777777777777</v>
      </c>
    </row>
    <row r="96" spans="1:37" ht="17.399999999999999" x14ac:dyDescent="0.3">
      <c r="A96" s="138" t="s">
        <v>41</v>
      </c>
      <c r="B96" s="144"/>
      <c r="C96" s="140" t="s">
        <v>247</v>
      </c>
      <c r="D96" s="193"/>
      <c r="E96" s="4" t="s">
        <v>195</v>
      </c>
      <c r="F96" s="5"/>
      <c r="G96" s="5"/>
      <c r="H96" s="5"/>
      <c r="I96" s="5"/>
      <c r="J96" s="5"/>
      <c r="K96" s="5"/>
      <c r="L96" s="5"/>
      <c r="M96" s="5"/>
      <c r="N96" s="5"/>
      <c r="O96" s="15"/>
      <c r="P96" s="5">
        <v>164</v>
      </c>
      <c r="Q96" s="5">
        <v>196</v>
      </c>
      <c r="R96" s="5">
        <v>181</v>
      </c>
      <c r="S96" s="5">
        <v>165</v>
      </c>
      <c r="T96" s="5">
        <v>155</v>
      </c>
      <c r="U96" s="5">
        <v>168</v>
      </c>
      <c r="V96" s="5">
        <v>175</v>
      </c>
      <c r="W96" s="5"/>
      <c r="X96" s="5"/>
      <c r="Y96" s="5">
        <v>176</v>
      </c>
      <c r="Z96" s="5">
        <v>184</v>
      </c>
      <c r="AA96" s="5">
        <v>172</v>
      </c>
      <c r="AB96" s="5"/>
      <c r="AC96" s="15">
        <f>P96+Q96+R96+S96+T96+U96+V96+W96+X96+Y96+Z96+AA96+AB96</f>
        <v>1736</v>
      </c>
      <c r="AD96" s="92">
        <f t="shared" si="38"/>
        <v>173.6</v>
      </c>
      <c r="AE96" s="93">
        <v>1542</v>
      </c>
      <c r="AF96" s="92">
        <f t="shared" si="39"/>
        <v>10</v>
      </c>
      <c r="AG96" s="92">
        <v>9</v>
      </c>
      <c r="AH96" s="92">
        <f t="shared" si="35"/>
        <v>19</v>
      </c>
      <c r="AI96" s="93">
        <f t="shared" si="40"/>
        <v>3278</v>
      </c>
      <c r="AJ96" s="96">
        <f t="shared" si="36"/>
        <v>172.52631578947367</v>
      </c>
    </row>
    <row r="97" spans="1:37" ht="17.399999999999999" x14ac:dyDescent="0.3">
      <c r="A97" s="70" t="s">
        <v>42</v>
      </c>
      <c r="B97" s="144"/>
      <c r="C97" s="140" t="s">
        <v>248</v>
      </c>
      <c r="D97" s="193"/>
      <c r="E97" s="4" t="s">
        <v>109</v>
      </c>
      <c r="F97" s="5"/>
      <c r="G97" s="5"/>
      <c r="H97" s="5"/>
      <c r="I97" s="5"/>
      <c r="J97" s="5"/>
      <c r="K97" s="5"/>
      <c r="L97" s="5"/>
      <c r="M97" s="5"/>
      <c r="N97" s="5"/>
      <c r="O97" s="15"/>
      <c r="P97" s="5">
        <v>161</v>
      </c>
      <c r="Q97" s="5">
        <v>157</v>
      </c>
      <c r="R97" s="5"/>
      <c r="S97" s="5">
        <v>139</v>
      </c>
      <c r="T97" s="5"/>
      <c r="U97" s="5">
        <v>161</v>
      </c>
      <c r="V97" s="5"/>
      <c r="W97" s="5">
        <v>159</v>
      </c>
      <c r="X97" s="5"/>
      <c r="Y97" s="5"/>
      <c r="Z97" s="5">
        <v>144</v>
      </c>
      <c r="AA97" s="5"/>
      <c r="AB97" s="35">
        <v>165</v>
      </c>
      <c r="AC97" s="15">
        <f t="shared" si="41"/>
        <v>1086</v>
      </c>
      <c r="AD97" s="92">
        <f t="shared" si="38"/>
        <v>155.14285714285714</v>
      </c>
      <c r="AE97" s="92">
        <v>960</v>
      </c>
      <c r="AF97" s="92">
        <f t="shared" si="39"/>
        <v>7</v>
      </c>
      <c r="AG97" s="92">
        <v>6</v>
      </c>
      <c r="AH97" s="92">
        <f t="shared" si="35"/>
        <v>13</v>
      </c>
      <c r="AI97" s="93">
        <f t="shared" si="40"/>
        <v>2046</v>
      </c>
      <c r="AJ97" s="96">
        <f t="shared" si="36"/>
        <v>157.38461538461539</v>
      </c>
    </row>
    <row r="98" spans="1:37" ht="17.399999999999999" x14ac:dyDescent="0.3">
      <c r="A98" s="70" t="s">
        <v>43</v>
      </c>
      <c r="B98" s="144"/>
      <c r="C98" s="140" t="s">
        <v>249</v>
      </c>
      <c r="D98" s="193"/>
      <c r="E98" s="4" t="s">
        <v>108</v>
      </c>
      <c r="F98" s="5"/>
      <c r="G98" s="5"/>
      <c r="H98" s="5"/>
      <c r="I98" s="5"/>
      <c r="J98" s="5"/>
      <c r="K98" s="5"/>
      <c r="L98" s="5"/>
      <c r="M98" s="5"/>
      <c r="N98" s="5"/>
      <c r="O98" s="15"/>
      <c r="P98" s="5"/>
      <c r="Q98" s="5"/>
      <c r="R98" s="5">
        <v>158</v>
      </c>
      <c r="S98" s="5">
        <v>177</v>
      </c>
      <c r="T98" s="5">
        <v>161</v>
      </c>
      <c r="U98" s="5">
        <v>180</v>
      </c>
      <c r="V98" s="5">
        <v>168</v>
      </c>
      <c r="W98" s="5"/>
      <c r="X98" s="5"/>
      <c r="Y98" s="5">
        <v>175</v>
      </c>
      <c r="Z98" s="5">
        <v>169</v>
      </c>
      <c r="AA98" s="5">
        <v>179</v>
      </c>
      <c r="AB98" s="5">
        <v>190</v>
      </c>
      <c r="AC98" s="15">
        <f t="shared" si="41"/>
        <v>1557</v>
      </c>
      <c r="AD98" s="92">
        <f t="shared" si="38"/>
        <v>173</v>
      </c>
      <c r="AE98" s="93">
        <v>1338</v>
      </c>
      <c r="AF98" s="92">
        <f t="shared" si="39"/>
        <v>9</v>
      </c>
      <c r="AG98" s="92">
        <v>8</v>
      </c>
      <c r="AH98" s="92">
        <f t="shared" si="35"/>
        <v>17</v>
      </c>
      <c r="AI98" s="93">
        <f t="shared" si="40"/>
        <v>2895</v>
      </c>
      <c r="AJ98" s="96">
        <f t="shared" si="36"/>
        <v>170.29411764705881</v>
      </c>
    </row>
    <row r="99" spans="1:37" ht="17.399999999999999" x14ac:dyDescent="0.3">
      <c r="A99" s="138" t="s">
        <v>44</v>
      </c>
      <c r="B99" s="144"/>
      <c r="C99" s="140" t="s">
        <v>250</v>
      </c>
      <c r="D99" s="193"/>
      <c r="E99" s="8" t="s">
        <v>103</v>
      </c>
      <c r="F99" s="9"/>
      <c r="G99" s="9"/>
      <c r="H99" s="9"/>
      <c r="I99" s="9"/>
      <c r="J99" s="9"/>
      <c r="K99" s="9"/>
      <c r="L99" s="9"/>
      <c r="M99" s="9"/>
      <c r="N99" s="9"/>
      <c r="O99" s="17"/>
      <c r="P99" s="9">
        <v>151</v>
      </c>
      <c r="Q99" s="9">
        <v>159</v>
      </c>
      <c r="R99" s="9"/>
      <c r="S99" s="9"/>
      <c r="T99" s="9">
        <v>165</v>
      </c>
      <c r="U99" s="9">
        <v>164</v>
      </c>
      <c r="V99" s="9"/>
      <c r="W99" s="9">
        <v>160</v>
      </c>
      <c r="X99" s="9"/>
      <c r="Y99" s="9">
        <v>178</v>
      </c>
      <c r="Z99" s="9">
        <v>167</v>
      </c>
      <c r="AA99" s="9"/>
      <c r="AB99" s="36">
        <v>151</v>
      </c>
      <c r="AC99" s="15">
        <f t="shared" si="41"/>
        <v>1295</v>
      </c>
      <c r="AD99" s="92">
        <f t="shared" si="38"/>
        <v>161.875</v>
      </c>
      <c r="AE99" s="93">
        <v>1766</v>
      </c>
      <c r="AF99" s="92">
        <f t="shared" si="39"/>
        <v>8</v>
      </c>
      <c r="AG99" s="92">
        <v>10</v>
      </c>
      <c r="AH99" s="92">
        <f t="shared" si="35"/>
        <v>18</v>
      </c>
      <c r="AI99" s="93">
        <f t="shared" si="40"/>
        <v>3061</v>
      </c>
      <c r="AJ99" s="96">
        <f t="shared" si="36"/>
        <v>170.05555555555554</v>
      </c>
    </row>
    <row r="100" spans="1:37" ht="17.399999999999999" x14ac:dyDescent="0.3">
      <c r="A100" s="70" t="s">
        <v>45</v>
      </c>
      <c r="B100" s="144"/>
      <c r="C100" s="140" t="s">
        <v>251</v>
      </c>
      <c r="D100" s="193"/>
      <c r="E100" s="8" t="s">
        <v>105</v>
      </c>
      <c r="F100" s="9"/>
      <c r="G100" s="9"/>
      <c r="H100" s="9"/>
      <c r="I100" s="9"/>
      <c r="J100" s="9"/>
      <c r="K100" s="9"/>
      <c r="L100" s="9"/>
      <c r="M100" s="9"/>
      <c r="N100" s="9"/>
      <c r="O100" s="17"/>
      <c r="P100" s="9"/>
      <c r="Q100" s="9">
        <v>182</v>
      </c>
      <c r="R100" s="9">
        <v>151</v>
      </c>
      <c r="S100" s="9"/>
      <c r="T100" s="9"/>
      <c r="U100" s="9">
        <v>173</v>
      </c>
      <c r="V100" s="9">
        <v>157</v>
      </c>
      <c r="W100" s="9">
        <v>158</v>
      </c>
      <c r="X100" s="9"/>
      <c r="Y100" s="9">
        <v>160</v>
      </c>
      <c r="Z100" s="9"/>
      <c r="AA100" s="9">
        <v>153</v>
      </c>
      <c r="AB100" s="36"/>
      <c r="AC100" s="15">
        <f t="shared" si="41"/>
        <v>1134</v>
      </c>
      <c r="AD100" s="92">
        <f t="shared" si="38"/>
        <v>162</v>
      </c>
      <c r="AE100" s="93">
        <v>1149</v>
      </c>
      <c r="AF100" s="92">
        <f t="shared" si="39"/>
        <v>7</v>
      </c>
      <c r="AG100" s="92">
        <v>7</v>
      </c>
      <c r="AH100" s="92">
        <f t="shared" si="35"/>
        <v>14</v>
      </c>
      <c r="AI100" s="93">
        <f t="shared" si="40"/>
        <v>2283</v>
      </c>
      <c r="AJ100" s="96">
        <f t="shared" si="36"/>
        <v>163.07142857142858</v>
      </c>
    </row>
    <row r="101" spans="1:37" ht="17.399999999999999" x14ac:dyDescent="0.3">
      <c r="A101" s="70" t="s">
        <v>46</v>
      </c>
      <c r="B101" s="144"/>
      <c r="C101" s="140" t="s">
        <v>252</v>
      </c>
      <c r="D101" s="193"/>
      <c r="E101" s="8" t="s">
        <v>84</v>
      </c>
      <c r="F101" s="9"/>
      <c r="G101" s="9"/>
      <c r="H101" s="9"/>
      <c r="I101" s="9"/>
      <c r="J101" s="9"/>
      <c r="K101" s="9"/>
      <c r="L101" s="9"/>
      <c r="M101" s="9"/>
      <c r="N101" s="9"/>
      <c r="O101" s="17"/>
      <c r="P101" s="9">
        <v>173</v>
      </c>
      <c r="Q101" s="9">
        <v>146</v>
      </c>
      <c r="R101" s="9">
        <v>172</v>
      </c>
      <c r="S101" s="9">
        <v>187</v>
      </c>
      <c r="T101" s="9">
        <v>142</v>
      </c>
      <c r="U101" s="9"/>
      <c r="V101" s="9">
        <v>171</v>
      </c>
      <c r="W101" s="9"/>
      <c r="X101" s="9"/>
      <c r="Y101" s="9"/>
      <c r="Z101" s="9">
        <v>172</v>
      </c>
      <c r="AA101" s="9"/>
      <c r="AB101" s="36">
        <v>178</v>
      </c>
      <c r="AC101" s="15">
        <f t="shared" si="41"/>
        <v>1341</v>
      </c>
      <c r="AD101" s="92">
        <f t="shared" si="38"/>
        <v>167.625</v>
      </c>
      <c r="AE101" s="92">
        <v>658</v>
      </c>
      <c r="AF101" s="92">
        <f t="shared" si="39"/>
        <v>8</v>
      </c>
      <c r="AG101" s="92">
        <v>4</v>
      </c>
      <c r="AH101" s="92">
        <f t="shared" si="35"/>
        <v>12</v>
      </c>
      <c r="AI101" s="93">
        <f t="shared" si="40"/>
        <v>1999</v>
      </c>
      <c r="AJ101" s="96">
        <f t="shared" si="36"/>
        <v>166.58333333333334</v>
      </c>
    </row>
    <row r="102" spans="1:37" ht="17.399999999999999" x14ac:dyDescent="0.3">
      <c r="A102" s="138" t="s">
        <v>47</v>
      </c>
      <c r="B102" s="144"/>
      <c r="C102" s="140"/>
      <c r="D102" s="193"/>
      <c r="E102" s="8"/>
      <c r="F102" s="9"/>
      <c r="G102" s="9"/>
      <c r="H102" s="9"/>
      <c r="I102" s="9"/>
      <c r="J102" s="9"/>
      <c r="K102" s="9"/>
      <c r="L102" s="9"/>
      <c r="M102" s="9"/>
      <c r="N102" s="9"/>
      <c r="O102" s="1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36"/>
      <c r="AC102" s="15">
        <f t="shared" si="41"/>
        <v>0</v>
      </c>
      <c r="AD102" s="92" t="e">
        <f t="shared" si="38"/>
        <v>#DIV/0!</v>
      </c>
      <c r="AE102" s="92"/>
      <c r="AF102" s="92">
        <f t="shared" si="39"/>
        <v>0</v>
      </c>
      <c r="AG102" s="92"/>
      <c r="AH102" s="92">
        <f t="shared" si="35"/>
        <v>0</v>
      </c>
      <c r="AI102" s="93">
        <f t="shared" si="40"/>
        <v>0</v>
      </c>
      <c r="AJ102" s="96"/>
    </row>
    <row r="103" spans="1:37" ht="17.399999999999999" x14ac:dyDescent="0.3">
      <c r="A103" s="70" t="s">
        <v>48</v>
      </c>
      <c r="B103" s="144"/>
      <c r="C103" s="140"/>
      <c r="D103" s="193"/>
      <c r="E103" s="8"/>
      <c r="F103" s="9"/>
      <c r="G103" s="9"/>
      <c r="H103" s="9"/>
      <c r="I103" s="9"/>
      <c r="J103" s="9"/>
      <c r="K103" s="9"/>
      <c r="L103" s="9"/>
      <c r="M103" s="9"/>
      <c r="N103" s="9"/>
      <c r="O103" s="17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5">
        <f t="shared" si="41"/>
        <v>0</v>
      </c>
      <c r="AD103" s="92" t="e">
        <f t="shared" si="38"/>
        <v>#DIV/0!</v>
      </c>
      <c r="AE103" s="92"/>
      <c r="AF103" s="92">
        <f t="shared" si="39"/>
        <v>0</v>
      </c>
      <c r="AG103" s="92"/>
      <c r="AH103" s="92">
        <f t="shared" si="35"/>
        <v>0</v>
      </c>
      <c r="AI103" s="93">
        <f t="shared" si="40"/>
        <v>0</v>
      </c>
      <c r="AJ103" s="96"/>
    </row>
    <row r="104" spans="1:37" ht="18" thickBot="1" x14ac:dyDescent="0.35">
      <c r="A104" s="71" t="s">
        <v>49</v>
      </c>
      <c r="B104" s="144"/>
      <c r="C104" s="142"/>
      <c r="D104" s="193"/>
      <c r="E104" s="147"/>
      <c r="F104" s="9"/>
      <c r="G104" s="9"/>
      <c r="H104" s="9"/>
      <c r="I104" s="9"/>
      <c r="J104" s="9"/>
      <c r="K104" s="9"/>
      <c r="L104" s="9"/>
      <c r="M104" s="9"/>
      <c r="N104" s="9"/>
      <c r="O104" s="17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5">
        <f t="shared" si="41"/>
        <v>0</v>
      </c>
      <c r="AD104" s="92" t="e">
        <f t="shared" si="38"/>
        <v>#DIV/0!</v>
      </c>
      <c r="AE104" s="92">
        <v>0</v>
      </c>
      <c r="AF104" s="92">
        <f t="shared" si="39"/>
        <v>0</v>
      </c>
      <c r="AG104" s="92"/>
      <c r="AH104" s="92">
        <f t="shared" si="35"/>
        <v>0</v>
      </c>
      <c r="AI104" s="95">
        <f t="shared" si="40"/>
        <v>0</v>
      </c>
      <c r="AJ104" s="96"/>
    </row>
    <row r="105" spans="1:37" ht="18" thickBot="1" x14ac:dyDescent="0.35">
      <c r="A105" s="71"/>
      <c r="B105" s="73"/>
      <c r="C105" s="142"/>
      <c r="D105" s="194"/>
      <c r="E105" s="8" t="s">
        <v>36</v>
      </c>
      <c r="F105" s="9"/>
      <c r="G105" s="9"/>
      <c r="H105" s="9"/>
      <c r="I105" s="9"/>
      <c r="J105" s="9"/>
      <c r="K105" s="9"/>
      <c r="L105" s="9"/>
      <c r="M105" s="9"/>
      <c r="N105" s="9"/>
      <c r="O105" s="17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5">
        <f t="shared" si="41"/>
        <v>0</v>
      </c>
      <c r="AD105" s="92" t="e">
        <f t="shared" si="38"/>
        <v>#DIV/0!</v>
      </c>
      <c r="AE105" s="92">
        <v>0</v>
      </c>
      <c r="AF105" s="92">
        <f t="shared" si="39"/>
        <v>0</v>
      </c>
      <c r="AG105" s="92">
        <v>0</v>
      </c>
      <c r="AH105" s="92">
        <f t="shared" si="35"/>
        <v>0</v>
      </c>
      <c r="AI105" s="95">
        <f t="shared" si="40"/>
        <v>0</v>
      </c>
      <c r="AJ105" s="96"/>
    </row>
    <row r="106" spans="1:37" ht="16.2" thickBot="1" x14ac:dyDescent="0.35">
      <c r="C106" s="32"/>
      <c r="D106" s="40"/>
      <c r="E106" s="82" t="s">
        <v>14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33"/>
      <c r="P106" s="83">
        <f t="shared" ref="P106:AC106" si="42">SUM(P93:P105)</f>
        <v>978</v>
      </c>
      <c r="Q106" s="83">
        <f>SUM(Q93:Q105)</f>
        <v>1009</v>
      </c>
      <c r="R106" s="83">
        <f t="shared" si="42"/>
        <v>1006</v>
      </c>
      <c r="S106" s="83">
        <f t="shared" si="42"/>
        <v>1030</v>
      </c>
      <c r="T106" s="83">
        <f t="shared" si="42"/>
        <v>963</v>
      </c>
      <c r="U106" s="83">
        <f t="shared" si="42"/>
        <v>1022</v>
      </c>
      <c r="V106" s="83">
        <f t="shared" si="42"/>
        <v>1004</v>
      </c>
      <c r="W106" s="83">
        <f t="shared" si="42"/>
        <v>997</v>
      </c>
      <c r="X106" s="83">
        <f t="shared" si="42"/>
        <v>0</v>
      </c>
      <c r="Y106" s="83">
        <f t="shared" si="42"/>
        <v>1016</v>
      </c>
      <c r="Z106" s="83">
        <f t="shared" si="42"/>
        <v>1024</v>
      </c>
      <c r="AA106" s="83">
        <f>SUM(AA93:AA105)</f>
        <v>1030</v>
      </c>
      <c r="AB106" s="83">
        <f>SUM(AB93:AB105)</f>
        <v>1043</v>
      </c>
      <c r="AC106" s="84">
        <f t="shared" si="42"/>
        <v>12122</v>
      </c>
      <c r="AE106" s="80"/>
      <c r="AI106" s="97">
        <f>SUM(AI93:AI105)</f>
        <v>24304</v>
      </c>
      <c r="AK106" s="125">
        <f>MAX(AJ93:AJ105)</f>
        <v>172.52631578947367</v>
      </c>
    </row>
    <row r="107" spans="1:37" x14ac:dyDescent="0.3">
      <c r="C107" s="13"/>
      <c r="D107" s="10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8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31"/>
      <c r="AI107" s="91"/>
    </row>
    <row r="108" spans="1:37" ht="40.200000000000003" thickBot="1" x14ac:dyDescent="0.3">
      <c r="C108" s="13"/>
      <c r="D108" s="11"/>
      <c r="E108" s="12"/>
      <c r="F108" s="100" t="s">
        <v>0</v>
      </c>
      <c r="G108" s="100" t="s">
        <v>1</v>
      </c>
      <c r="H108" s="100" t="s">
        <v>2</v>
      </c>
      <c r="I108" s="100" t="s">
        <v>3</v>
      </c>
      <c r="J108" s="100" t="s">
        <v>4</v>
      </c>
      <c r="K108" s="100" t="s">
        <v>5</v>
      </c>
      <c r="L108" s="100" t="s">
        <v>6</v>
      </c>
      <c r="M108" s="100" t="s">
        <v>7</v>
      </c>
      <c r="N108" s="100" t="s">
        <v>8</v>
      </c>
      <c r="O108" s="13" t="s">
        <v>9</v>
      </c>
      <c r="P108" s="101" t="s">
        <v>15</v>
      </c>
      <c r="Q108" s="101" t="s">
        <v>16</v>
      </c>
      <c r="R108" s="101" t="s">
        <v>17</v>
      </c>
      <c r="S108" s="101" t="s">
        <v>18</v>
      </c>
      <c r="T108" s="101" t="s">
        <v>19</v>
      </c>
      <c r="U108" s="101" t="s">
        <v>20</v>
      </c>
      <c r="V108" s="101" t="s">
        <v>21</v>
      </c>
      <c r="W108" s="101" t="s">
        <v>22</v>
      </c>
      <c r="X108" s="101" t="s">
        <v>23</v>
      </c>
      <c r="Y108" s="101" t="s">
        <v>24</v>
      </c>
      <c r="Z108" s="101" t="s">
        <v>15</v>
      </c>
      <c r="AA108" s="101" t="s">
        <v>16</v>
      </c>
      <c r="AB108" s="101" t="s">
        <v>17</v>
      </c>
      <c r="AC108" s="102" t="s">
        <v>9</v>
      </c>
      <c r="AD108" s="89" t="s">
        <v>28</v>
      </c>
      <c r="AE108" s="90" t="s">
        <v>29</v>
      </c>
      <c r="AF108" s="90" t="s">
        <v>30</v>
      </c>
      <c r="AG108" s="90" t="s">
        <v>31</v>
      </c>
      <c r="AH108" s="90" t="s">
        <v>32</v>
      </c>
      <c r="AI108" s="90" t="s">
        <v>33</v>
      </c>
      <c r="AJ108" s="90" t="s">
        <v>34</v>
      </c>
      <c r="AK108" s="89" t="s">
        <v>35</v>
      </c>
    </row>
    <row r="109" spans="1:37" ht="17.399999999999999" x14ac:dyDescent="0.3">
      <c r="A109" s="69" t="s">
        <v>38</v>
      </c>
      <c r="B109" s="145"/>
      <c r="C109" s="141" t="s">
        <v>253</v>
      </c>
      <c r="D109" s="195" t="s">
        <v>110</v>
      </c>
      <c r="E109" s="2" t="s">
        <v>117</v>
      </c>
      <c r="F109" s="3"/>
      <c r="G109" s="3"/>
      <c r="H109" s="3"/>
      <c r="I109" s="3"/>
      <c r="J109" s="3"/>
      <c r="K109" s="3"/>
      <c r="L109" s="3"/>
      <c r="M109" s="3"/>
      <c r="N109" s="3"/>
      <c r="O109" s="14"/>
      <c r="P109" s="3">
        <v>186</v>
      </c>
      <c r="Q109" s="3"/>
      <c r="R109" s="3">
        <v>169</v>
      </c>
      <c r="S109" s="3"/>
      <c r="T109" s="3">
        <v>198</v>
      </c>
      <c r="U109" s="3">
        <v>188</v>
      </c>
      <c r="V109" s="3">
        <v>163</v>
      </c>
      <c r="W109" s="3">
        <v>167</v>
      </c>
      <c r="X109" s="181">
        <v>202</v>
      </c>
      <c r="Y109" s="3"/>
      <c r="Z109" s="3">
        <v>175</v>
      </c>
      <c r="AA109" s="3">
        <v>159</v>
      </c>
      <c r="AB109" s="34">
        <v>170</v>
      </c>
      <c r="AC109" s="14">
        <f>P109+Q109+R109+S109+T109+U109+V109+W109+X109+Y109+Z109+AA109+AB109</f>
        <v>1777</v>
      </c>
      <c r="AD109" s="92">
        <f t="shared" ref="AD109:AD120" si="43">AVERAGE(P109,Q109,R109,S109,T109,U109,V109,W109,X109,Y109,Z109,AA109,AB109)</f>
        <v>177.7</v>
      </c>
      <c r="AE109" s="93">
        <v>1535</v>
      </c>
      <c r="AF109" s="92">
        <f t="shared" ref="AF109:AF120" si="44">COUNTIF(P109:AB109,"&gt;0")</f>
        <v>10</v>
      </c>
      <c r="AG109" s="92">
        <v>9</v>
      </c>
      <c r="AH109" s="92">
        <f t="shared" si="35"/>
        <v>19</v>
      </c>
      <c r="AI109" s="93">
        <f t="shared" ref="AI109:AI120" si="45">SUM(AC109,AE109)</f>
        <v>3312</v>
      </c>
      <c r="AJ109" s="96">
        <f t="shared" si="36"/>
        <v>174.31578947368422</v>
      </c>
    </row>
    <row r="110" spans="1:37" ht="17.399999999999999" x14ac:dyDescent="0.3">
      <c r="A110" s="70" t="s">
        <v>39</v>
      </c>
      <c r="B110" s="12"/>
      <c r="C110" s="140" t="s">
        <v>254</v>
      </c>
      <c r="D110" s="196"/>
      <c r="E110" s="4" t="s">
        <v>111</v>
      </c>
      <c r="F110" s="5"/>
      <c r="G110" s="5"/>
      <c r="H110" s="5"/>
      <c r="I110" s="5"/>
      <c r="J110" s="5"/>
      <c r="K110" s="5"/>
      <c r="L110" s="5"/>
      <c r="M110" s="5"/>
      <c r="N110" s="5"/>
      <c r="O110" s="15"/>
      <c r="P110" s="5"/>
      <c r="Q110" s="5"/>
      <c r="R110" s="5"/>
      <c r="S110" s="88">
        <v>147</v>
      </c>
      <c r="T110" s="5"/>
      <c r="U110" s="5">
        <v>179</v>
      </c>
      <c r="V110" s="5"/>
      <c r="W110" s="5">
        <v>164</v>
      </c>
      <c r="X110" s="5">
        <v>179</v>
      </c>
      <c r="Y110" s="5"/>
      <c r="Z110" s="5">
        <v>193</v>
      </c>
      <c r="AA110" s="5"/>
      <c r="AB110" s="35"/>
      <c r="AC110" s="15">
        <f t="shared" ref="AC110:AC117" si="46">P110+Q110+R110+S110+T110+U110+V110+W110+X110+Y110+Z110+AA110+AB110</f>
        <v>862</v>
      </c>
      <c r="AD110" s="92">
        <f t="shared" si="43"/>
        <v>172.4</v>
      </c>
      <c r="AE110" s="92">
        <v>925</v>
      </c>
      <c r="AF110" s="92">
        <f t="shared" si="44"/>
        <v>5</v>
      </c>
      <c r="AG110" s="92">
        <v>6</v>
      </c>
      <c r="AH110" s="92">
        <f t="shared" si="35"/>
        <v>11</v>
      </c>
      <c r="AI110" s="93">
        <f t="shared" si="45"/>
        <v>1787</v>
      </c>
      <c r="AJ110" s="130">
        <f t="shared" si="36"/>
        <v>162.45454545454547</v>
      </c>
    </row>
    <row r="111" spans="1:37" ht="17.399999999999999" x14ac:dyDescent="0.3">
      <c r="A111" s="70" t="s">
        <v>40</v>
      </c>
      <c r="B111" s="12"/>
      <c r="C111" s="140" t="s">
        <v>255</v>
      </c>
      <c r="D111" s="196"/>
      <c r="E111" s="4" t="s">
        <v>113</v>
      </c>
      <c r="F111" s="5"/>
      <c r="G111" s="5"/>
      <c r="H111" s="5"/>
      <c r="I111" s="5"/>
      <c r="J111" s="5"/>
      <c r="K111" s="5"/>
      <c r="L111" s="5"/>
      <c r="M111" s="5"/>
      <c r="N111" s="5"/>
      <c r="O111" s="15"/>
      <c r="P111" s="5"/>
      <c r="Q111" s="5"/>
      <c r="R111" s="88">
        <v>137</v>
      </c>
      <c r="S111" s="5">
        <v>159</v>
      </c>
      <c r="T111" s="5"/>
      <c r="U111" s="5"/>
      <c r="V111" s="5"/>
      <c r="W111" s="5"/>
      <c r="X111" s="5"/>
      <c r="Y111" s="5"/>
      <c r="Z111" s="5">
        <v>180</v>
      </c>
      <c r="AA111" s="5">
        <v>159</v>
      </c>
      <c r="AB111" s="35"/>
      <c r="AC111" s="15">
        <f t="shared" si="46"/>
        <v>635</v>
      </c>
      <c r="AD111" s="92">
        <f t="shared" si="43"/>
        <v>158.75</v>
      </c>
      <c r="AE111" s="93">
        <v>1655</v>
      </c>
      <c r="AF111" s="92">
        <f t="shared" si="44"/>
        <v>4</v>
      </c>
      <c r="AG111" s="92">
        <v>10</v>
      </c>
      <c r="AH111" s="92">
        <f t="shared" si="35"/>
        <v>14</v>
      </c>
      <c r="AI111" s="93">
        <f t="shared" si="45"/>
        <v>2290</v>
      </c>
      <c r="AJ111" s="96">
        <f t="shared" si="36"/>
        <v>163.57142857142858</v>
      </c>
    </row>
    <row r="112" spans="1:37" ht="17.399999999999999" x14ac:dyDescent="0.3">
      <c r="A112" s="70" t="s">
        <v>41</v>
      </c>
      <c r="B112" s="12"/>
      <c r="C112" s="140" t="s">
        <v>256</v>
      </c>
      <c r="D112" s="196"/>
      <c r="E112" s="4" t="s">
        <v>112</v>
      </c>
      <c r="F112" s="5"/>
      <c r="G112" s="5"/>
      <c r="H112" s="5"/>
      <c r="I112" s="5"/>
      <c r="J112" s="5"/>
      <c r="K112" s="5"/>
      <c r="L112" s="5"/>
      <c r="M112" s="5"/>
      <c r="N112" s="5"/>
      <c r="O112" s="15"/>
      <c r="P112" s="5">
        <v>165</v>
      </c>
      <c r="Q112" s="5">
        <v>161</v>
      </c>
      <c r="R112" s="5"/>
      <c r="S112" s="5">
        <v>164</v>
      </c>
      <c r="T112" s="5">
        <v>168</v>
      </c>
      <c r="U112" s="5"/>
      <c r="V112" s="5">
        <v>179</v>
      </c>
      <c r="W112" s="5"/>
      <c r="X112" s="5">
        <v>164</v>
      </c>
      <c r="Y112" s="5"/>
      <c r="Z112" s="5"/>
      <c r="AA112" s="5"/>
      <c r="AB112" s="35">
        <v>164</v>
      </c>
      <c r="AC112" s="15">
        <f t="shared" si="46"/>
        <v>1165</v>
      </c>
      <c r="AD112" s="92">
        <f t="shared" si="43"/>
        <v>166.42857142857142</v>
      </c>
      <c r="AE112" s="93">
        <v>1414</v>
      </c>
      <c r="AF112" s="92">
        <f t="shared" si="44"/>
        <v>7</v>
      </c>
      <c r="AG112" s="92">
        <v>8</v>
      </c>
      <c r="AH112" s="92">
        <f t="shared" si="35"/>
        <v>15</v>
      </c>
      <c r="AI112" s="93">
        <f t="shared" si="45"/>
        <v>2579</v>
      </c>
      <c r="AJ112" s="96">
        <f t="shared" si="36"/>
        <v>171.93333333333334</v>
      </c>
    </row>
    <row r="113" spans="1:37" ht="17.399999999999999" x14ac:dyDescent="0.3">
      <c r="A113" s="70" t="s">
        <v>42</v>
      </c>
      <c r="B113" s="12"/>
      <c r="C113" s="140" t="s">
        <v>257</v>
      </c>
      <c r="D113" s="196"/>
      <c r="E113" s="4" t="s">
        <v>135</v>
      </c>
      <c r="F113" s="5"/>
      <c r="G113" s="5"/>
      <c r="H113" s="5"/>
      <c r="I113" s="5"/>
      <c r="J113" s="5"/>
      <c r="K113" s="5"/>
      <c r="L113" s="5"/>
      <c r="M113" s="5"/>
      <c r="N113" s="5"/>
      <c r="O113" s="15"/>
      <c r="P113" s="5">
        <v>155</v>
      </c>
      <c r="Q113" s="5">
        <v>149</v>
      </c>
      <c r="R113" s="5">
        <v>158</v>
      </c>
      <c r="S113" s="5">
        <v>169</v>
      </c>
      <c r="T113" s="5"/>
      <c r="U113" s="5">
        <v>145</v>
      </c>
      <c r="V113" s="5"/>
      <c r="W113" s="5"/>
      <c r="X113" s="5"/>
      <c r="Y113" s="5"/>
      <c r="Z113" s="5">
        <v>141</v>
      </c>
      <c r="AA113" s="5"/>
      <c r="AB113" s="35">
        <v>172</v>
      </c>
      <c r="AC113" s="15">
        <f t="shared" si="46"/>
        <v>1089</v>
      </c>
      <c r="AD113" s="92">
        <f t="shared" si="43"/>
        <v>155.57142857142858</v>
      </c>
      <c r="AE113" s="92">
        <v>648</v>
      </c>
      <c r="AF113" s="92">
        <f t="shared" si="44"/>
        <v>7</v>
      </c>
      <c r="AG113" s="92">
        <v>4</v>
      </c>
      <c r="AH113" s="92">
        <f t="shared" si="35"/>
        <v>11</v>
      </c>
      <c r="AI113" s="93">
        <f t="shared" si="45"/>
        <v>1737</v>
      </c>
      <c r="AJ113" s="96">
        <f t="shared" si="36"/>
        <v>157.90909090909091</v>
      </c>
    </row>
    <row r="114" spans="1:37" ht="17.399999999999999" x14ac:dyDescent="0.3">
      <c r="A114" s="70" t="s">
        <v>43</v>
      </c>
      <c r="B114" s="12"/>
      <c r="C114" s="140" t="s">
        <v>258</v>
      </c>
      <c r="D114" s="196"/>
      <c r="E114" s="4" t="s">
        <v>116</v>
      </c>
      <c r="F114" s="5"/>
      <c r="G114" s="5"/>
      <c r="H114" s="5"/>
      <c r="I114" s="5"/>
      <c r="J114" s="5"/>
      <c r="K114" s="5"/>
      <c r="L114" s="5"/>
      <c r="M114" s="5"/>
      <c r="N114" s="5"/>
      <c r="O114" s="17"/>
      <c r="P114" s="5">
        <v>133</v>
      </c>
      <c r="Q114" s="5">
        <v>151</v>
      </c>
      <c r="R114" s="5">
        <v>166</v>
      </c>
      <c r="S114" s="5"/>
      <c r="T114" s="5">
        <v>170</v>
      </c>
      <c r="U114" s="5">
        <v>143</v>
      </c>
      <c r="V114" s="5">
        <v>147</v>
      </c>
      <c r="W114" s="5"/>
      <c r="X114" s="5"/>
      <c r="Y114" s="5"/>
      <c r="Z114" s="5"/>
      <c r="AA114" s="5">
        <v>136</v>
      </c>
      <c r="AB114" s="35">
        <v>155</v>
      </c>
      <c r="AC114" s="15">
        <f t="shared" si="46"/>
        <v>1201</v>
      </c>
      <c r="AD114" s="92">
        <f t="shared" si="43"/>
        <v>150.125</v>
      </c>
      <c r="AE114" s="93">
        <v>1342</v>
      </c>
      <c r="AF114" s="92">
        <f t="shared" si="44"/>
        <v>8</v>
      </c>
      <c r="AG114" s="92">
        <v>8</v>
      </c>
      <c r="AH114" s="92">
        <f t="shared" si="35"/>
        <v>16</v>
      </c>
      <c r="AI114" s="93">
        <f t="shared" si="45"/>
        <v>2543</v>
      </c>
      <c r="AJ114" s="128">
        <f t="shared" si="36"/>
        <v>158.9375</v>
      </c>
    </row>
    <row r="115" spans="1:37" ht="17.399999999999999" x14ac:dyDescent="0.3">
      <c r="A115" s="70" t="s">
        <v>44</v>
      </c>
      <c r="B115" s="12"/>
      <c r="C115" s="140" t="s">
        <v>259</v>
      </c>
      <c r="D115" s="196"/>
      <c r="E115" s="4" t="s">
        <v>115</v>
      </c>
      <c r="F115" s="5"/>
      <c r="G115" s="5"/>
      <c r="H115" s="5"/>
      <c r="I115" s="5"/>
      <c r="J115" s="5"/>
      <c r="K115" s="5"/>
      <c r="L115" s="5"/>
      <c r="M115" s="5"/>
      <c r="N115" s="5"/>
      <c r="O115" s="17"/>
      <c r="P115" s="5">
        <v>161</v>
      </c>
      <c r="Q115" s="5"/>
      <c r="R115" s="57"/>
      <c r="S115" s="5"/>
      <c r="T115" s="5">
        <v>158</v>
      </c>
      <c r="U115" s="5"/>
      <c r="V115" s="5">
        <v>157</v>
      </c>
      <c r="W115" s="5">
        <v>151</v>
      </c>
      <c r="X115" s="5">
        <v>175</v>
      </c>
      <c r="Y115" s="5"/>
      <c r="Z115" s="5"/>
      <c r="AA115" s="5">
        <v>141</v>
      </c>
      <c r="AB115" s="35"/>
      <c r="AC115" s="15">
        <f t="shared" si="46"/>
        <v>943</v>
      </c>
      <c r="AD115" s="92">
        <f t="shared" si="43"/>
        <v>157.16666666666666</v>
      </c>
      <c r="AE115" s="92">
        <v>791</v>
      </c>
      <c r="AF115" s="92">
        <f t="shared" si="44"/>
        <v>6</v>
      </c>
      <c r="AG115" s="92">
        <v>5</v>
      </c>
      <c r="AH115" s="92">
        <f t="shared" si="35"/>
        <v>11</v>
      </c>
      <c r="AI115" s="93">
        <f t="shared" si="45"/>
        <v>1734</v>
      </c>
      <c r="AJ115" s="96">
        <f t="shared" si="36"/>
        <v>157.63636363636363</v>
      </c>
    </row>
    <row r="116" spans="1:37" ht="17.399999999999999" x14ac:dyDescent="0.3">
      <c r="A116" s="70" t="s">
        <v>45</v>
      </c>
      <c r="B116" s="12"/>
      <c r="C116" s="140" t="s">
        <v>260</v>
      </c>
      <c r="D116" s="196"/>
      <c r="E116" s="4" t="s">
        <v>114</v>
      </c>
      <c r="F116" s="5"/>
      <c r="G116" s="5"/>
      <c r="H116" s="5"/>
      <c r="I116" s="5"/>
      <c r="J116" s="5"/>
      <c r="K116" s="5"/>
      <c r="L116" s="5"/>
      <c r="M116" s="5"/>
      <c r="N116" s="5"/>
      <c r="O116" s="17"/>
      <c r="P116" s="5">
        <v>144</v>
      </c>
      <c r="Q116" s="5">
        <v>125</v>
      </c>
      <c r="R116" s="5">
        <v>150</v>
      </c>
      <c r="S116" s="5"/>
      <c r="T116" s="5">
        <v>166</v>
      </c>
      <c r="U116" s="5">
        <v>154</v>
      </c>
      <c r="V116" s="5"/>
      <c r="W116" s="5">
        <v>145</v>
      </c>
      <c r="X116" s="5">
        <v>128</v>
      </c>
      <c r="Y116" s="5"/>
      <c r="Z116" s="5">
        <v>136</v>
      </c>
      <c r="AA116" s="5">
        <v>173</v>
      </c>
      <c r="AB116" s="35">
        <v>182</v>
      </c>
      <c r="AC116" s="15">
        <f t="shared" si="46"/>
        <v>1503</v>
      </c>
      <c r="AD116" s="92">
        <f t="shared" si="43"/>
        <v>150.30000000000001</v>
      </c>
      <c r="AE116" s="93">
        <v>1088</v>
      </c>
      <c r="AF116" s="92">
        <f t="shared" si="44"/>
        <v>10</v>
      </c>
      <c r="AG116" s="92">
        <v>7</v>
      </c>
      <c r="AH116" s="92">
        <f t="shared" si="35"/>
        <v>17</v>
      </c>
      <c r="AI116" s="93">
        <f t="shared" si="45"/>
        <v>2591</v>
      </c>
      <c r="AJ116" s="96">
        <f t="shared" si="36"/>
        <v>152.41176470588235</v>
      </c>
    </row>
    <row r="117" spans="1:37" ht="17.399999999999999" x14ac:dyDescent="0.3">
      <c r="A117" s="70" t="s">
        <v>46</v>
      </c>
      <c r="B117" s="12"/>
      <c r="C117" s="140" t="s">
        <v>261</v>
      </c>
      <c r="D117" s="196"/>
      <c r="E117" s="4" t="s">
        <v>214</v>
      </c>
      <c r="F117" s="5"/>
      <c r="G117" s="5"/>
      <c r="H117" s="5"/>
      <c r="I117" s="5"/>
      <c r="J117" s="5"/>
      <c r="K117" s="5"/>
      <c r="L117" s="5"/>
      <c r="M117" s="5"/>
      <c r="N117" s="5"/>
      <c r="O117" s="17"/>
      <c r="P117" s="5"/>
      <c r="Q117" s="5">
        <v>155</v>
      </c>
      <c r="R117" s="5">
        <v>176</v>
      </c>
      <c r="S117" s="5"/>
      <c r="T117" s="5">
        <v>159</v>
      </c>
      <c r="U117" s="5">
        <v>170</v>
      </c>
      <c r="V117" s="5">
        <v>153</v>
      </c>
      <c r="W117" s="5">
        <v>155</v>
      </c>
      <c r="X117" s="5">
        <v>138</v>
      </c>
      <c r="Y117" s="5"/>
      <c r="Z117" s="5">
        <v>186</v>
      </c>
      <c r="AA117" s="5"/>
      <c r="AB117" s="35">
        <v>161</v>
      </c>
      <c r="AC117" s="15">
        <f t="shared" si="46"/>
        <v>1453</v>
      </c>
      <c r="AD117" s="92">
        <f t="shared" si="43"/>
        <v>161.44444444444446</v>
      </c>
      <c r="AE117" s="93">
        <v>1692</v>
      </c>
      <c r="AF117" s="92">
        <f t="shared" si="44"/>
        <v>9</v>
      </c>
      <c r="AG117" s="92">
        <v>10</v>
      </c>
      <c r="AH117" s="92">
        <f t="shared" si="35"/>
        <v>19</v>
      </c>
      <c r="AI117" s="93">
        <f t="shared" si="45"/>
        <v>3145</v>
      </c>
      <c r="AJ117" s="96">
        <f t="shared" si="36"/>
        <v>165.52631578947367</v>
      </c>
    </row>
    <row r="118" spans="1:37" ht="17.399999999999999" x14ac:dyDescent="0.3">
      <c r="A118" s="70" t="s">
        <v>47</v>
      </c>
      <c r="B118" s="12"/>
      <c r="C118" s="140" t="s">
        <v>262</v>
      </c>
      <c r="D118" s="196"/>
      <c r="E118" s="8" t="s">
        <v>118</v>
      </c>
      <c r="F118" s="5"/>
      <c r="G118" s="5"/>
      <c r="H118" s="5"/>
      <c r="I118" s="5"/>
      <c r="J118" s="5"/>
      <c r="K118" s="5"/>
      <c r="L118" s="5"/>
      <c r="M118" s="5"/>
      <c r="N118" s="5"/>
      <c r="O118" s="17"/>
      <c r="P118" s="5"/>
      <c r="Q118" s="5">
        <v>132</v>
      </c>
      <c r="R118" s="5"/>
      <c r="S118" s="5">
        <v>161</v>
      </c>
      <c r="T118" s="5"/>
      <c r="U118" s="5"/>
      <c r="V118" s="5">
        <v>178</v>
      </c>
      <c r="W118" s="5">
        <v>152</v>
      </c>
      <c r="X118" s="5"/>
      <c r="Y118" s="5"/>
      <c r="Z118" s="5"/>
      <c r="AA118" s="5">
        <v>152</v>
      </c>
      <c r="AB118" s="35"/>
      <c r="AC118" s="15">
        <f>P118+Q118+R118+S118+T118+U118+V118+W118+X118+Y118+Z118+AA118+AB118</f>
        <v>775</v>
      </c>
      <c r="AD118" s="92">
        <f t="shared" si="43"/>
        <v>155</v>
      </c>
      <c r="AE118" s="92">
        <v>824</v>
      </c>
      <c r="AF118" s="92">
        <f t="shared" si="44"/>
        <v>5</v>
      </c>
      <c r="AG118" s="92">
        <v>5</v>
      </c>
      <c r="AH118" s="92">
        <f t="shared" si="35"/>
        <v>10</v>
      </c>
      <c r="AI118" s="93">
        <f t="shared" si="45"/>
        <v>1599</v>
      </c>
      <c r="AJ118" s="96">
        <f t="shared" si="36"/>
        <v>159.9</v>
      </c>
    </row>
    <row r="119" spans="1:37" ht="18" thickBot="1" x14ac:dyDescent="0.35">
      <c r="A119" s="71" t="s">
        <v>48</v>
      </c>
      <c r="B119" s="12"/>
      <c r="C119" s="142"/>
      <c r="D119" s="196"/>
      <c r="E119" s="8" t="s">
        <v>320</v>
      </c>
      <c r="F119" s="9"/>
      <c r="G119" s="9"/>
      <c r="H119" s="9"/>
      <c r="I119" s="9"/>
      <c r="J119" s="9"/>
      <c r="K119" s="9"/>
      <c r="L119" s="9"/>
      <c r="M119" s="9"/>
      <c r="N119" s="9"/>
      <c r="O119" s="17"/>
      <c r="P119" s="9"/>
      <c r="Q119" s="9"/>
      <c r="R119" s="9"/>
      <c r="S119" s="9">
        <v>123</v>
      </c>
      <c r="T119" s="9"/>
      <c r="U119" s="9"/>
      <c r="V119" s="9"/>
      <c r="W119" s="9"/>
      <c r="X119" s="9"/>
      <c r="Y119" s="9"/>
      <c r="Z119" s="9"/>
      <c r="AA119" s="9"/>
      <c r="AB119" s="36"/>
      <c r="AC119" s="15">
        <f>SUM(P119,Q119,R119,S119,T119,U119,V119,W119,X119,Y119,Z119,AA119,AB119)</f>
        <v>123</v>
      </c>
      <c r="AD119" s="92">
        <f t="shared" si="43"/>
        <v>123</v>
      </c>
      <c r="AE119" s="92">
        <v>0</v>
      </c>
      <c r="AF119" s="92">
        <f t="shared" si="44"/>
        <v>1</v>
      </c>
      <c r="AG119" s="92">
        <v>0</v>
      </c>
      <c r="AH119" s="92">
        <f t="shared" si="35"/>
        <v>1</v>
      </c>
      <c r="AI119" s="93">
        <f t="shared" si="45"/>
        <v>123</v>
      </c>
      <c r="AJ119" s="96">
        <f t="shared" si="36"/>
        <v>123</v>
      </c>
    </row>
    <row r="120" spans="1:37" ht="18" thickBot="1" x14ac:dyDescent="0.35">
      <c r="A120" s="71"/>
      <c r="B120" s="73"/>
      <c r="C120" s="142"/>
      <c r="D120" s="197"/>
      <c r="E120" s="6" t="s">
        <v>36</v>
      </c>
      <c r="F120" s="7"/>
      <c r="G120" s="7"/>
      <c r="H120" s="7"/>
      <c r="I120" s="7"/>
      <c r="J120" s="7"/>
      <c r="K120" s="7"/>
      <c r="L120" s="7"/>
      <c r="M120" s="7"/>
      <c r="N120" s="7"/>
      <c r="O120" s="16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103"/>
      <c r="AC120" s="16">
        <f>P120+Q120+R120+S120+T120+U120+V120+W120+X120+Y120+Z120+AA120+AB120</f>
        <v>0</v>
      </c>
      <c r="AD120" s="92" t="e">
        <f t="shared" si="43"/>
        <v>#DIV/0!</v>
      </c>
      <c r="AE120" s="92"/>
      <c r="AF120" s="92">
        <f t="shared" si="44"/>
        <v>0</v>
      </c>
      <c r="AG120" s="92"/>
      <c r="AH120" s="92">
        <f t="shared" si="35"/>
        <v>0</v>
      </c>
      <c r="AI120" s="95">
        <f t="shared" si="45"/>
        <v>0</v>
      </c>
      <c r="AJ120" s="96"/>
    </row>
    <row r="121" spans="1:37" ht="16.2" thickBot="1" x14ac:dyDescent="0.35">
      <c r="C121" s="22"/>
      <c r="D121" s="23"/>
      <c r="E121" s="82" t="s">
        <v>14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5"/>
      <c r="P121" s="83">
        <f t="shared" ref="P121:AB121" si="47">SUM(P109:P120)</f>
        <v>944</v>
      </c>
      <c r="Q121" s="83">
        <f t="shared" si="47"/>
        <v>873</v>
      </c>
      <c r="R121" s="83">
        <f t="shared" si="47"/>
        <v>956</v>
      </c>
      <c r="S121" s="83">
        <f t="shared" si="47"/>
        <v>923</v>
      </c>
      <c r="T121" s="83">
        <f t="shared" si="47"/>
        <v>1019</v>
      </c>
      <c r="U121" s="83">
        <f t="shared" si="47"/>
        <v>979</v>
      </c>
      <c r="V121" s="83">
        <f t="shared" si="47"/>
        <v>977</v>
      </c>
      <c r="W121" s="83">
        <f t="shared" si="47"/>
        <v>934</v>
      </c>
      <c r="X121" s="83">
        <f t="shared" si="47"/>
        <v>986</v>
      </c>
      <c r="Y121" s="83">
        <f t="shared" si="47"/>
        <v>0</v>
      </c>
      <c r="Z121" s="83">
        <f t="shared" si="47"/>
        <v>1011</v>
      </c>
      <c r="AA121" s="83">
        <f t="shared" si="47"/>
        <v>920</v>
      </c>
      <c r="AB121" s="83">
        <f t="shared" si="47"/>
        <v>1004</v>
      </c>
      <c r="AC121" s="84">
        <f>SUM(P121:AB121)</f>
        <v>11526</v>
      </c>
      <c r="AE121" s="80"/>
      <c r="AI121" s="97">
        <f>SUM(AI109:AI120)</f>
        <v>23440</v>
      </c>
      <c r="AK121" s="125">
        <f>MAX(AJ109:AJ120)</f>
        <v>174.31578947368422</v>
      </c>
    </row>
    <row r="122" spans="1:37" ht="16.2" thickBot="1" x14ac:dyDescent="0.3">
      <c r="AE122" s="44"/>
      <c r="AI122" s="91"/>
    </row>
    <row r="123" spans="1:37" ht="15.75" customHeight="1" x14ac:dyDescent="0.3">
      <c r="A123" s="69" t="s">
        <v>38</v>
      </c>
      <c r="B123" s="143"/>
      <c r="C123" s="141" t="s">
        <v>263</v>
      </c>
      <c r="D123" s="187" t="s">
        <v>119</v>
      </c>
      <c r="E123" s="2" t="s">
        <v>125</v>
      </c>
      <c r="F123" s="3"/>
      <c r="G123" s="3"/>
      <c r="H123" s="3"/>
      <c r="I123" s="3"/>
      <c r="J123" s="3"/>
      <c r="K123" s="3"/>
      <c r="L123" s="3"/>
      <c r="M123" s="3"/>
      <c r="N123" s="3"/>
      <c r="O123" s="14"/>
      <c r="P123" s="127">
        <v>174</v>
      </c>
      <c r="Q123" s="3">
        <v>146</v>
      </c>
      <c r="R123" s="3">
        <v>163</v>
      </c>
      <c r="S123" s="3"/>
      <c r="T123" s="3"/>
      <c r="U123" s="3"/>
      <c r="V123" s="42"/>
      <c r="W123" s="3">
        <v>177</v>
      </c>
      <c r="X123" s="3">
        <v>187</v>
      </c>
      <c r="Y123" s="3">
        <v>178</v>
      </c>
      <c r="Z123" s="3">
        <v>170</v>
      </c>
      <c r="AA123" s="3">
        <v>171</v>
      </c>
      <c r="AB123" s="34">
        <v>187</v>
      </c>
      <c r="AC123" s="14">
        <f>P123+Q123+R123+S123+T123+U123+V123+W123+X123+Y123+Z123+AA123+AB123</f>
        <v>1553</v>
      </c>
      <c r="AD123" s="92">
        <f t="shared" ref="AD123:AD135" si="48">AVERAGE(P123,Q123,R123,S123,T123,U123,V123,W123,X123,Y123,Z123,AA123,AB123)</f>
        <v>172.55555555555554</v>
      </c>
      <c r="AE123" s="166">
        <v>1288</v>
      </c>
      <c r="AF123" s="92">
        <f t="shared" ref="AF123:AF135" si="49">COUNTIF(P123:AB123,"&gt;0")</f>
        <v>9</v>
      </c>
      <c r="AG123" s="92">
        <v>8</v>
      </c>
      <c r="AH123" s="92">
        <f t="shared" si="35"/>
        <v>17</v>
      </c>
      <c r="AI123" s="93">
        <f t="shared" ref="AI123:AI135" si="50">SUM(AC123,AE123)</f>
        <v>2841</v>
      </c>
      <c r="AJ123" s="96">
        <f t="shared" si="36"/>
        <v>167.11764705882354</v>
      </c>
    </row>
    <row r="124" spans="1:37" ht="17.399999999999999" x14ac:dyDescent="0.3">
      <c r="A124" s="70" t="s">
        <v>39</v>
      </c>
      <c r="B124" s="144"/>
      <c r="C124" s="140" t="s">
        <v>264</v>
      </c>
      <c r="D124" s="188"/>
      <c r="E124" s="4" t="s">
        <v>122</v>
      </c>
      <c r="F124" s="5"/>
      <c r="G124" s="5"/>
      <c r="H124" s="5"/>
      <c r="I124" s="5"/>
      <c r="J124" s="5"/>
      <c r="K124" s="5"/>
      <c r="L124" s="5"/>
      <c r="M124" s="5"/>
      <c r="N124" s="5"/>
      <c r="O124" s="15"/>
      <c r="P124" s="5"/>
      <c r="Q124" s="5"/>
      <c r="R124" s="5"/>
      <c r="S124" s="5"/>
      <c r="T124" s="5"/>
      <c r="U124" s="5"/>
      <c r="V124" s="43"/>
      <c r="W124" s="5"/>
      <c r="X124" s="5"/>
      <c r="Y124" s="5">
        <v>136</v>
      </c>
      <c r="Z124" s="5"/>
      <c r="AA124" s="5"/>
      <c r="AB124" s="35"/>
      <c r="AC124" s="15">
        <f t="shared" ref="AC124:AC135" si="51">P124+Q124+R124+S124+T124+U124+V124+W124+X124+Y124+Z124+AA124+AB124</f>
        <v>136</v>
      </c>
      <c r="AD124" s="92">
        <f t="shared" si="48"/>
        <v>136</v>
      </c>
      <c r="AE124" s="92">
        <v>877</v>
      </c>
      <c r="AF124" s="92">
        <f t="shared" si="49"/>
        <v>1</v>
      </c>
      <c r="AG124" s="92">
        <v>6</v>
      </c>
      <c r="AH124" s="92">
        <f t="shared" si="35"/>
        <v>7</v>
      </c>
      <c r="AI124" s="93">
        <f t="shared" si="50"/>
        <v>1013</v>
      </c>
      <c r="AJ124" s="96">
        <f t="shared" si="36"/>
        <v>144.71428571428572</v>
      </c>
    </row>
    <row r="125" spans="1:37" ht="17.399999999999999" x14ac:dyDescent="0.3">
      <c r="A125" s="70" t="s">
        <v>40</v>
      </c>
      <c r="B125" s="144"/>
      <c r="C125" s="140" t="s">
        <v>265</v>
      </c>
      <c r="D125" s="188"/>
      <c r="E125" s="4" t="s">
        <v>62</v>
      </c>
      <c r="F125" s="5"/>
      <c r="G125" s="5"/>
      <c r="H125" s="5"/>
      <c r="I125" s="5"/>
      <c r="J125" s="5"/>
      <c r="K125" s="5"/>
      <c r="L125" s="5"/>
      <c r="M125" s="5"/>
      <c r="N125" s="5"/>
      <c r="O125" s="15"/>
      <c r="P125" s="5">
        <v>172</v>
      </c>
      <c r="Q125" s="5">
        <v>161</v>
      </c>
      <c r="R125" s="5">
        <v>162</v>
      </c>
      <c r="S125" s="5">
        <v>159</v>
      </c>
      <c r="T125" s="5">
        <v>176</v>
      </c>
      <c r="U125" s="5"/>
      <c r="V125" s="43">
        <v>182</v>
      </c>
      <c r="W125" s="5">
        <v>163</v>
      </c>
      <c r="X125" s="5">
        <v>172</v>
      </c>
      <c r="Y125" s="5">
        <v>167</v>
      </c>
      <c r="Z125" s="5">
        <v>156</v>
      </c>
      <c r="AA125" s="5"/>
      <c r="AB125" s="35">
        <v>157</v>
      </c>
      <c r="AC125" s="15">
        <f t="shared" si="51"/>
        <v>1827</v>
      </c>
      <c r="AD125" s="92">
        <f t="shared" si="48"/>
        <v>166.09090909090909</v>
      </c>
      <c r="AE125" s="93">
        <v>1844</v>
      </c>
      <c r="AF125" s="92">
        <f t="shared" si="49"/>
        <v>11</v>
      </c>
      <c r="AG125" s="92">
        <v>11</v>
      </c>
      <c r="AH125" s="92">
        <f t="shared" si="35"/>
        <v>22</v>
      </c>
      <c r="AI125" s="93">
        <f t="shared" si="50"/>
        <v>3671</v>
      </c>
      <c r="AJ125" s="96">
        <f t="shared" si="36"/>
        <v>166.86363636363637</v>
      </c>
    </row>
    <row r="126" spans="1:37" ht="17.399999999999999" x14ac:dyDescent="0.3">
      <c r="A126" s="70" t="s">
        <v>41</v>
      </c>
      <c r="B126" s="144"/>
      <c r="C126" s="140" t="s">
        <v>266</v>
      </c>
      <c r="D126" s="188"/>
      <c r="E126" s="27" t="s">
        <v>123</v>
      </c>
      <c r="F126" s="5"/>
      <c r="G126" s="5"/>
      <c r="H126" s="5"/>
      <c r="I126" s="5"/>
      <c r="J126" s="5"/>
      <c r="K126" s="5"/>
      <c r="L126" s="5"/>
      <c r="M126" s="5"/>
      <c r="N126" s="5"/>
      <c r="O126" s="15"/>
      <c r="P126" s="5"/>
      <c r="Q126" s="5">
        <v>150</v>
      </c>
      <c r="R126" s="5">
        <v>155</v>
      </c>
      <c r="S126" s="5">
        <v>153</v>
      </c>
      <c r="T126" s="5">
        <v>160</v>
      </c>
      <c r="U126" s="5"/>
      <c r="V126" s="43"/>
      <c r="W126" s="5">
        <v>149</v>
      </c>
      <c r="X126" s="5">
        <v>173</v>
      </c>
      <c r="Y126" s="5">
        <v>175</v>
      </c>
      <c r="Z126" s="5">
        <v>164</v>
      </c>
      <c r="AA126" s="5">
        <v>148</v>
      </c>
      <c r="AB126" s="35">
        <v>171</v>
      </c>
      <c r="AC126" s="15">
        <f t="shared" si="51"/>
        <v>1598</v>
      </c>
      <c r="AD126" s="92">
        <f t="shared" si="48"/>
        <v>159.80000000000001</v>
      </c>
      <c r="AE126" s="93">
        <v>1446</v>
      </c>
      <c r="AF126" s="92">
        <f t="shared" si="49"/>
        <v>10</v>
      </c>
      <c r="AG126" s="92">
        <v>9</v>
      </c>
      <c r="AH126" s="92">
        <f t="shared" si="35"/>
        <v>19</v>
      </c>
      <c r="AI126" s="93">
        <f t="shared" si="50"/>
        <v>3044</v>
      </c>
      <c r="AJ126" s="96">
        <f t="shared" si="36"/>
        <v>160.21052631578948</v>
      </c>
    </row>
    <row r="127" spans="1:37" ht="17.399999999999999" x14ac:dyDescent="0.3">
      <c r="A127" s="70" t="s">
        <v>42</v>
      </c>
      <c r="B127" s="144"/>
      <c r="C127" s="140" t="s">
        <v>267</v>
      </c>
      <c r="D127" s="188"/>
      <c r="E127" s="4" t="s">
        <v>120</v>
      </c>
      <c r="F127" s="5"/>
      <c r="G127" s="5"/>
      <c r="H127" s="5"/>
      <c r="I127" s="5"/>
      <c r="J127" s="5"/>
      <c r="K127" s="5"/>
      <c r="L127" s="5"/>
      <c r="M127" s="5"/>
      <c r="N127" s="5"/>
      <c r="O127" s="15"/>
      <c r="P127" s="5"/>
      <c r="Q127" s="5">
        <v>149</v>
      </c>
      <c r="R127" s="5"/>
      <c r="S127" s="5">
        <v>139</v>
      </c>
      <c r="T127" s="5">
        <v>184</v>
      </c>
      <c r="U127" s="5"/>
      <c r="V127" s="43">
        <v>162</v>
      </c>
      <c r="W127" s="5">
        <v>176</v>
      </c>
      <c r="X127" s="5">
        <v>160</v>
      </c>
      <c r="Y127" s="5"/>
      <c r="Z127" s="5">
        <v>168</v>
      </c>
      <c r="AA127" s="5">
        <v>158</v>
      </c>
      <c r="AB127" s="35">
        <v>147</v>
      </c>
      <c r="AC127" s="15">
        <f t="shared" si="51"/>
        <v>1443</v>
      </c>
      <c r="AD127" s="92">
        <f t="shared" si="48"/>
        <v>160.33333333333334</v>
      </c>
      <c r="AE127" s="93">
        <v>1775</v>
      </c>
      <c r="AF127" s="92">
        <f t="shared" si="49"/>
        <v>9</v>
      </c>
      <c r="AG127" s="92">
        <v>11</v>
      </c>
      <c r="AH127" s="92">
        <f t="shared" si="35"/>
        <v>20</v>
      </c>
      <c r="AI127" s="93">
        <f t="shared" si="50"/>
        <v>3218</v>
      </c>
      <c r="AJ127" s="96">
        <f t="shared" si="36"/>
        <v>160.9</v>
      </c>
    </row>
    <row r="128" spans="1:37" ht="17.399999999999999" x14ac:dyDescent="0.3">
      <c r="A128" s="70" t="s">
        <v>43</v>
      </c>
      <c r="B128" s="144"/>
      <c r="C128" s="140" t="s">
        <v>268</v>
      </c>
      <c r="D128" s="188"/>
      <c r="E128" s="4" t="s">
        <v>121</v>
      </c>
      <c r="F128" s="5"/>
      <c r="G128" s="5"/>
      <c r="H128" s="5"/>
      <c r="I128" s="5"/>
      <c r="J128" s="5"/>
      <c r="K128" s="5"/>
      <c r="L128" s="5"/>
      <c r="M128" s="5"/>
      <c r="N128" s="5"/>
      <c r="O128" s="17"/>
      <c r="P128" s="5"/>
      <c r="Q128" s="5"/>
      <c r="R128" s="5"/>
      <c r="S128" s="5">
        <v>125</v>
      </c>
      <c r="T128" s="5"/>
      <c r="U128" s="5"/>
      <c r="V128" s="43"/>
      <c r="W128" s="5"/>
      <c r="X128" s="5"/>
      <c r="Y128" s="5"/>
      <c r="Z128" s="5"/>
      <c r="AA128" s="5"/>
      <c r="AB128" s="35"/>
      <c r="AC128" s="15">
        <f t="shared" si="51"/>
        <v>125</v>
      </c>
      <c r="AD128" s="92">
        <f t="shared" si="48"/>
        <v>125</v>
      </c>
      <c r="AE128" s="94">
        <v>138</v>
      </c>
      <c r="AF128" s="92">
        <f t="shared" si="49"/>
        <v>1</v>
      </c>
      <c r="AG128" s="92">
        <v>1</v>
      </c>
      <c r="AH128" s="92">
        <f t="shared" si="35"/>
        <v>2</v>
      </c>
      <c r="AI128" s="93">
        <f t="shared" si="50"/>
        <v>263</v>
      </c>
      <c r="AJ128" s="96">
        <f t="shared" si="36"/>
        <v>131.5</v>
      </c>
    </row>
    <row r="129" spans="1:37" ht="17.399999999999999" x14ac:dyDescent="0.3">
      <c r="A129" s="70" t="s">
        <v>44</v>
      </c>
      <c r="B129" s="144"/>
      <c r="C129" s="140" t="s">
        <v>269</v>
      </c>
      <c r="D129" s="188"/>
      <c r="E129" s="4" t="s">
        <v>67</v>
      </c>
      <c r="F129" s="5"/>
      <c r="G129" s="5"/>
      <c r="H129" s="5"/>
      <c r="I129" s="5"/>
      <c r="J129" s="5"/>
      <c r="K129" s="5"/>
      <c r="L129" s="5"/>
      <c r="M129" s="5"/>
      <c r="N129" s="5"/>
      <c r="O129" s="17"/>
      <c r="P129" s="5">
        <v>198</v>
      </c>
      <c r="Q129" s="5"/>
      <c r="R129" s="5">
        <v>178</v>
      </c>
      <c r="S129" s="5"/>
      <c r="T129" s="5">
        <v>147</v>
      </c>
      <c r="U129" s="5"/>
      <c r="V129" s="43">
        <v>168</v>
      </c>
      <c r="W129" s="5"/>
      <c r="X129" s="5"/>
      <c r="Y129" s="5">
        <v>156</v>
      </c>
      <c r="Z129" s="5"/>
      <c r="AA129" s="5">
        <v>171</v>
      </c>
      <c r="AB129" s="35"/>
      <c r="AC129" s="15">
        <f t="shared" si="51"/>
        <v>1018</v>
      </c>
      <c r="AD129" s="92">
        <f t="shared" si="48"/>
        <v>169.66666666666666</v>
      </c>
      <c r="AE129" s="92">
        <v>841</v>
      </c>
      <c r="AF129" s="92">
        <f t="shared" si="49"/>
        <v>6</v>
      </c>
      <c r="AG129" s="92">
        <v>5</v>
      </c>
      <c r="AH129" s="92">
        <f t="shared" si="35"/>
        <v>11</v>
      </c>
      <c r="AI129" s="93">
        <f t="shared" si="50"/>
        <v>1859</v>
      </c>
      <c r="AJ129" s="96">
        <f t="shared" si="36"/>
        <v>169</v>
      </c>
    </row>
    <row r="130" spans="1:37" ht="17.399999999999999" x14ac:dyDescent="0.3">
      <c r="A130" s="70" t="s">
        <v>45</v>
      </c>
      <c r="B130" s="144"/>
      <c r="C130" s="140" t="s">
        <v>270</v>
      </c>
      <c r="D130" s="188"/>
      <c r="E130" s="8" t="s">
        <v>93</v>
      </c>
      <c r="F130" s="9"/>
      <c r="G130" s="9"/>
      <c r="H130" s="9"/>
      <c r="I130" s="9"/>
      <c r="J130" s="9"/>
      <c r="K130" s="9"/>
      <c r="L130" s="9"/>
      <c r="M130" s="9"/>
      <c r="N130" s="9"/>
      <c r="O130" s="17"/>
      <c r="P130" s="9">
        <v>159</v>
      </c>
      <c r="Q130" s="9">
        <v>177</v>
      </c>
      <c r="R130" s="9">
        <v>151</v>
      </c>
      <c r="S130" s="9"/>
      <c r="T130" s="9">
        <v>181</v>
      </c>
      <c r="U130" s="9"/>
      <c r="V130" s="41">
        <v>171</v>
      </c>
      <c r="W130" s="9">
        <v>170</v>
      </c>
      <c r="X130" s="9">
        <v>158</v>
      </c>
      <c r="Y130" s="9">
        <v>158</v>
      </c>
      <c r="Z130" s="9">
        <v>170</v>
      </c>
      <c r="AA130" s="9">
        <v>150</v>
      </c>
      <c r="AB130" s="36">
        <v>165</v>
      </c>
      <c r="AC130" s="15">
        <f>P130+Q130+R130+S130+T130+U130+V130+W130+X130+Y130+Z130+AA130+AB130</f>
        <v>1810</v>
      </c>
      <c r="AD130" s="92">
        <f t="shared" si="48"/>
        <v>164.54545454545453</v>
      </c>
      <c r="AE130" s="93">
        <v>1467</v>
      </c>
      <c r="AF130" s="92">
        <f t="shared" si="49"/>
        <v>11</v>
      </c>
      <c r="AG130" s="92">
        <v>9</v>
      </c>
      <c r="AH130" s="92">
        <f t="shared" si="35"/>
        <v>20</v>
      </c>
      <c r="AI130" s="93">
        <f t="shared" si="50"/>
        <v>3277</v>
      </c>
      <c r="AJ130" s="96">
        <f t="shared" si="36"/>
        <v>163.85</v>
      </c>
    </row>
    <row r="131" spans="1:37" ht="17.399999999999999" x14ac:dyDescent="0.3">
      <c r="A131" s="70" t="s">
        <v>46</v>
      </c>
      <c r="B131" s="144"/>
      <c r="C131" s="140" t="s">
        <v>271</v>
      </c>
      <c r="D131" s="188"/>
      <c r="E131" s="8" t="s">
        <v>126</v>
      </c>
      <c r="F131" s="9"/>
      <c r="G131" s="9"/>
      <c r="H131" s="9"/>
      <c r="I131" s="9"/>
      <c r="J131" s="9"/>
      <c r="K131" s="9"/>
      <c r="L131" s="9"/>
      <c r="M131" s="9"/>
      <c r="N131" s="9"/>
      <c r="O131" s="17"/>
      <c r="P131" s="9">
        <v>152</v>
      </c>
      <c r="Q131" s="9"/>
      <c r="R131" s="9"/>
      <c r="S131" s="9">
        <v>153</v>
      </c>
      <c r="T131" s="9"/>
      <c r="U131" s="9"/>
      <c r="V131" s="41">
        <v>158</v>
      </c>
      <c r="W131" s="9"/>
      <c r="X131" s="9">
        <v>171</v>
      </c>
      <c r="Y131" s="9"/>
      <c r="Z131" s="9"/>
      <c r="AA131" s="9"/>
      <c r="AB131" s="36"/>
      <c r="AC131" s="15">
        <f>P131+Q131+R131+S131+T131+U131+V131+W131+X131+Y131+Z131+AA131+AB131</f>
        <v>634</v>
      </c>
      <c r="AD131" s="92">
        <f t="shared" si="48"/>
        <v>158.5</v>
      </c>
      <c r="AE131" s="92">
        <v>971</v>
      </c>
      <c r="AF131" s="92">
        <f t="shared" si="49"/>
        <v>4</v>
      </c>
      <c r="AG131" s="92">
        <v>6</v>
      </c>
      <c r="AH131" s="92">
        <f t="shared" si="35"/>
        <v>10</v>
      </c>
      <c r="AI131" s="93">
        <f t="shared" si="50"/>
        <v>1605</v>
      </c>
      <c r="AJ131" s="96">
        <f t="shared" si="36"/>
        <v>160.5</v>
      </c>
    </row>
    <row r="132" spans="1:37" ht="17.399999999999999" x14ac:dyDescent="0.3">
      <c r="A132" s="70" t="s">
        <v>47</v>
      </c>
      <c r="B132" s="144"/>
      <c r="C132" s="140" t="s">
        <v>272</v>
      </c>
      <c r="D132" s="188"/>
      <c r="E132" s="8" t="s">
        <v>63</v>
      </c>
      <c r="F132" s="9"/>
      <c r="G132" s="9"/>
      <c r="H132" s="9"/>
      <c r="I132" s="9"/>
      <c r="J132" s="9"/>
      <c r="K132" s="9"/>
      <c r="L132" s="9"/>
      <c r="M132" s="9"/>
      <c r="N132" s="9"/>
      <c r="O132" s="17"/>
      <c r="P132" s="9">
        <v>197</v>
      </c>
      <c r="Q132" s="9">
        <v>146</v>
      </c>
      <c r="R132" s="9">
        <v>168</v>
      </c>
      <c r="S132" s="9">
        <v>165</v>
      </c>
      <c r="T132" s="9">
        <v>144</v>
      </c>
      <c r="U132" s="9"/>
      <c r="V132" s="41">
        <v>163</v>
      </c>
      <c r="W132" s="9">
        <v>173</v>
      </c>
      <c r="X132" s="9"/>
      <c r="Y132" s="9"/>
      <c r="Z132" s="9">
        <v>171</v>
      </c>
      <c r="AA132" s="9">
        <v>143</v>
      </c>
      <c r="AB132" s="36">
        <v>155</v>
      </c>
      <c r="AC132" s="15">
        <f>P132+Q132+R132+S132+T132+U132+V132+W132+X132+Y132+Z132+AA132+AB132</f>
        <v>1625</v>
      </c>
      <c r="AD132" s="92">
        <f t="shared" si="48"/>
        <v>162.5</v>
      </c>
      <c r="AE132" s="92">
        <v>502</v>
      </c>
      <c r="AF132" s="92">
        <f t="shared" si="49"/>
        <v>10</v>
      </c>
      <c r="AG132" s="92">
        <v>3</v>
      </c>
      <c r="AH132" s="92">
        <f t="shared" si="35"/>
        <v>13</v>
      </c>
      <c r="AI132" s="93">
        <f t="shared" si="50"/>
        <v>2127</v>
      </c>
      <c r="AJ132" s="96">
        <f t="shared" si="36"/>
        <v>163.61538461538461</v>
      </c>
    </row>
    <row r="133" spans="1:37" ht="17.399999999999999" x14ac:dyDescent="0.3">
      <c r="A133" s="70" t="s">
        <v>48</v>
      </c>
      <c r="B133" s="144"/>
      <c r="C133" s="140" t="s">
        <v>273</v>
      </c>
      <c r="D133" s="188"/>
      <c r="E133" s="8" t="s">
        <v>124</v>
      </c>
      <c r="F133" s="9"/>
      <c r="G133" s="9"/>
      <c r="H133" s="9"/>
      <c r="I133" s="9"/>
      <c r="J133" s="9"/>
      <c r="K133" s="9"/>
      <c r="L133" s="9"/>
      <c r="M133" s="9"/>
      <c r="N133" s="9"/>
      <c r="O133" s="17"/>
      <c r="P133" s="9"/>
      <c r="Q133" s="9"/>
      <c r="R133" s="9"/>
      <c r="S133" s="9"/>
      <c r="T133" s="9"/>
      <c r="U133" s="9"/>
      <c r="V133" s="41"/>
      <c r="W133" s="9"/>
      <c r="X133" s="9"/>
      <c r="Y133" s="9"/>
      <c r="Z133" s="9"/>
      <c r="AA133" s="9"/>
      <c r="AB133" s="36"/>
      <c r="AC133" s="15">
        <f t="shared" si="51"/>
        <v>0</v>
      </c>
      <c r="AD133" s="92" t="e">
        <f t="shared" si="48"/>
        <v>#DIV/0!</v>
      </c>
      <c r="AE133" s="92">
        <v>108</v>
      </c>
      <c r="AF133" s="92">
        <f t="shared" si="49"/>
        <v>0</v>
      </c>
      <c r="AG133" s="92">
        <v>1</v>
      </c>
      <c r="AH133" s="92">
        <f t="shared" si="35"/>
        <v>1</v>
      </c>
      <c r="AI133" s="93">
        <f t="shared" si="50"/>
        <v>108</v>
      </c>
      <c r="AJ133" s="96">
        <f t="shared" si="36"/>
        <v>108</v>
      </c>
    </row>
    <row r="134" spans="1:37" ht="18" thickBot="1" x14ac:dyDescent="0.35">
      <c r="A134" s="71" t="s">
        <v>49</v>
      </c>
      <c r="B134" s="144"/>
      <c r="C134" s="142"/>
      <c r="D134" s="188"/>
      <c r="E134" s="175" t="s">
        <v>317</v>
      </c>
      <c r="F134" s="9"/>
      <c r="G134" s="9"/>
      <c r="H134" s="9"/>
      <c r="I134" s="9"/>
      <c r="J134" s="9"/>
      <c r="K134" s="9"/>
      <c r="L134" s="9"/>
      <c r="M134" s="9"/>
      <c r="N134" s="9"/>
      <c r="O134" s="17"/>
      <c r="P134" s="9"/>
      <c r="Q134" s="9"/>
      <c r="R134" s="9"/>
      <c r="S134" s="9"/>
      <c r="T134" s="9"/>
      <c r="U134" s="9"/>
      <c r="V134" s="41"/>
      <c r="W134" s="9"/>
      <c r="X134" s="9"/>
      <c r="Y134" s="9"/>
      <c r="Z134" s="9"/>
      <c r="AA134" s="9"/>
      <c r="AB134" s="36"/>
      <c r="AC134" s="15">
        <f t="shared" si="51"/>
        <v>0</v>
      </c>
      <c r="AD134" s="92" t="e">
        <f t="shared" si="48"/>
        <v>#DIV/0!</v>
      </c>
      <c r="AE134" s="92">
        <v>110</v>
      </c>
      <c r="AF134" s="92">
        <f t="shared" si="49"/>
        <v>0</v>
      </c>
      <c r="AG134" s="92"/>
      <c r="AH134" s="92">
        <f t="shared" si="35"/>
        <v>0</v>
      </c>
      <c r="AI134" s="93">
        <f t="shared" si="50"/>
        <v>110</v>
      </c>
      <c r="AJ134" s="96"/>
    </row>
    <row r="135" spans="1:37" ht="18" thickBot="1" x14ac:dyDescent="0.35">
      <c r="A135" s="71"/>
      <c r="B135" s="73"/>
      <c r="C135" s="142"/>
      <c r="D135" s="189"/>
      <c r="E135" s="8" t="s">
        <v>36</v>
      </c>
      <c r="F135" s="9"/>
      <c r="G135" s="9"/>
      <c r="H135" s="9"/>
      <c r="I135" s="9"/>
      <c r="J135" s="9"/>
      <c r="K135" s="9"/>
      <c r="L135" s="9"/>
      <c r="M135" s="9"/>
      <c r="N135" s="9"/>
      <c r="O135" s="17"/>
      <c r="P135" s="9"/>
      <c r="Q135" s="9"/>
      <c r="R135" s="9"/>
      <c r="S135" s="9"/>
      <c r="T135" s="9"/>
      <c r="U135" s="9"/>
      <c r="V135" s="41"/>
      <c r="W135" s="9"/>
      <c r="X135" s="9"/>
      <c r="Y135" s="9"/>
      <c r="Z135" s="9"/>
      <c r="AA135" s="9"/>
      <c r="AB135" s="36"/>
      <c r="AC135" s="15">
        <f t="shared" si="51"/>
        <v>0</v>
      </c>
      <c r="AD135" s="92" t="e">
        <f t="shared" si="48"/>
        <v>#DIV/0!</v>
      </c>
      <c r="AE135" s="92">
        <v>0</v>
      </c>
      <c r="AF135" s="92">
        <f t="shared" si="49"/>
        <v>0</v>
      </c>
      <c r="AG135" s="92">
        <v>0</v>
      </c>
      <c r="AH135" s="92">
        <f t="shared" si="35"/>
        <v>0</v>
      </c>
      <c r="AI135" s="95">
        <f t="shared" si="50"/>
        <v>0</v>
      </c>
      <c r="AJ135" s="96"/>
    </row>
    <row r="136" spans="1:37" ht="16.2" thickBot="1" x14ac:dyDescent="0.35">
      <c r="C136" s="22"/>
      <c r="D136" s="23"/>
      <c r="E136" s="82" t="s">
        <v>14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5"/>
      <c r="P136" s="83">
        <f t="shared" ref="P136:AB136" si="52">SUM(P123:P135)</f>
        <v>1052</v>
      </c>
      <c r="Q136" s="83">
        <f t="shared" si="52"/>
        <v>929</v>
      </c>
      <c r="R136" s="83">
        <f t="shared" si="52"/>
        <v>977</v>
      </c>
      <c r="S136" s="83">
        <f t="shared" si="52"/>
        <v>894</v>
      </c>
      <c r="T136" s="83">
        <f t="shared" si="52"/>
        <v>992</v>
      </c>
      <c r="U136" s="83">
        <f t="shared" si="52"/>
        <v>0</v>
      </c>
      <c r="V136" s="83">
        <f t="shared" si="52"/>
        <v>1004</v>
      </c>
      <c r="W136" s="83">
        <f t="shared" si="52"/>
        <v>1008</v>
      </c>
      <c r="X136" s="83">
        <f t="shared" si="52"/>
        <v>1021</v>
      </c>
      <c r="Y136" s="83">
        <f t="shared" si="52"/>
        <v>970</v>
      </c>
      <c r="Z136" s="83">
        <f t="shared" si="52"/>
        <v>999</v>
      </c>
      <c r="AA136" s="83">
        <f t="shared" si="52"/>
        <v>941</v>
      </c>
      <c r="AB136" s="83">
        <f t="shared" si="52"/>
        <v>982</v>
      </c>
      <c r="AC136" s="84">
        <f>SUM(P136:AB136)</f>
        <v>11769</v>
      </c>
      <c r="AE136" s="80"/>
      <c r="AI136" s="97">
        <f>SUM(AI123:AI135)</f>
        <v>23136</v>
      </c>
      <c r="AK136" s="125">
        <f>MAX(AJ123:AJ135)</f>
        <v>169</v>
      </c>
    </row>
    <row r="137" spans="1:37" ht="16.2" thickBot="1" x14ac:dyDescent="0.35">
      <c r="C137" s="149"/>
      <c r="D137" s="46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8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50"/>
      <c r="AI137" s="91"/>
    </row>
    <row r="138" spans="1:37" ht="17.399999999999999" x14ac:dyDescent="0.3">
      <c r="A138" s="74" t="s">
        <v>38</v>
      </c>
      <c r="B138" s="143"/>
      <c r="C138" s="141" t="s">
        <v>274</v>
      </c>
      <c r="D138" s="183" t="s">
        <v>127</v>
      </c>
      <c r="E138" s="38" t="s">
        <v>128</v>
      </c>
      <c r="F138" s="39"/>
      <c r="G138" s="39"/>
      <c r="H138" s="39"/>
      <c r="I138" s="39"/>
      <c r="J138" s="39"/>
      <c r="K138" s="39"/>
      <c r="L138" s="39"/>
      <c r="M138" s="39"/>
      <c r="N138" s="39"/>
      <c r="O138" s="30"/>
      <c r="P138" s="39">
        <v>133</v>
      </c>
      <c r="Q138" s="39"/>
      <c r="R138" s="39">
        <v>180</v>
      </c>
      <c r="S138" s="39">
        <v>148</v>
      </c>
      <c r="T138" s="39">
        <v>141</v>
      </c>
      <c r="U138" s="39">
        <v>179</v>
      </c>
      <c r="V138" s="39">
        <v>172</v>
      </c>
      <c r="W138" s="39">
        <v>156</v>
      </c>
      <c r="X138" s="39">
        <v>145</v>
      </c>
      <c r="Y138" s="39">
        <v>146</v>
      </c>
      <c r="Z138" s="39">
        <v>148</v>
      </c>
      <c r="AA138" s="39">
        <v>130</v>
      </c>
      <c r="AB138" s="37">
        <v>167</v>
      </c>
      <c r="AC138" s="30">
        <f t="shared" ref="AC138:AC150" si="53">P138+Q138+R138+S138+T138+U138+V138+W138+X138+Y138+Z138+AA138+AB138</f>
        <v>1845</v>
      </c>
      <c r="AD138" s="92">
        <f t="shared" ref="AD138:AD150" si="54">AVERAGE(P138,Q138,R138,S138,T138,U138,V138,W138,X138,Y138,Z138,AA138,AB138)</f>
        <v>153.75</v>
      </c>
      <c r="AE138" s="93">
        <v>1182</v>
      </c>
      <c r="AF138" s="92">
        <f t="shared" ref="AF138:AF150" si="55">COUNTIF(P138:AB138,"&gt;0")</f>
        <v>12</v>
      </c>
      <c r="AG138" s="92">
        <v>8</v>
      </c>
      <c r="AH138" s="92">
        <f t="shared" si="35"/>
        <v>20</v>
      </c>
      <c r="AI138" s="93">
        <f t="shared" ref="AI138:AI150" si="56">SUM(AC138,AE138)</f>
        <v>3027</v>
      </c>
      <c r="AJ138" s="96">
        <f t="shared" si="36"/>
        <v>151.35</v>
      </c>
    </row>
    <row r="139" spans="1:37" ht="17.399999999999999" x14ac:dyDescent="0.3">
      <c r="A139" s="75" t="s">
        <v>39</v>
      </c>
      <c r="B139" s="144"/>
      <c r="C139" s="140" t="s">
        <v>275</v>
      </c>
      <c r="D139" s="183"/>
      <c r="E139" s="4" t="s">
        <v>215</v>
      </c>
      <c r="F139" s="5"/>
      <c r="G139" s="5"/>
      <c r="H139" s="5"/>
      <c r="I139" s="5"/>
      <c r="J139" s="5"/>
      <c r="K139" s="5"/>
      <c r="L139" s="5"/>
      <c r="M139" s="5"/>
      <c r="N139" s="5"/>
      <c r="O139" s="15"/>
      <c r="P139" s="5">
        <v>136</v>
      </c>
      <c r="Q139" s="5"/>
      <c r="R139" s="5">
        <v>168</v>
      </c>
      <c r="S139" s="5">
        <v>121</v>
      </c>
      <c r="T139" s="5">
        <v>152</v>
      </c>
      <c r="U139" s="5">
        <v>166</v>
      </c>
      <c r="V139" s="5"/>
      <c r="W139" s="5">
        <v>144</v>
      </c>
      <c r="X139" s="5">
        <v>149</v>
      </c>
      <c r="Y139" s="5">
        <v>151</v>
      </c>
      <c r="Z139" s="5">
        <v>148</v>
      </c>
      <c r="AA139" s="5">
        <v>152</v>
      </c>
      <c r="AB139" s="35">
        <v>152</v>
      </c>
      <c r="AC139" s="15">
        <f t="shared" si="53"/>
        <v>1639</v>
      </c>
      <c r="AD139" s="92">
        <f t="shared" si="54"/>
        <v>149</v>
      </c>
      <c r="AE139" s="93">
        <v>1655</v>
      </c>
      <c r="AF139" s="92">
        <f t="shared" si="55"/>
        <v>11</v>
      </c>
      <c r="AG139" s="92">
        <v>11</v>
      </c>
      <c r="AH139" s="92">
        <f t="shared" si="35"/>
        <v>22</v>
      </c>
      <c r="AI139" s="93">
        <f t="shared" si="56"/>
        <v>3294</v>
      </c>
      <c r="AJ139" s="128">
        <f t="shared" si="36"/>
        <v>149.72727272727272</v>
      </c>
    </row>
    <row r="140" spans="1:37" ht="17.399999999999999" x14ac:dyDescent="0.3">
      <c r="A140" s="75" t="s">
        <v>40</v>
      </c>
      <c r="B140" s="144"/>
      <c r="C140" s="140" t="s">
        <v>276</v>
      </c>
      <c r="D140" s="183"/>
      <c r="E140" s="4" t="s">
        <v>129</v>
      </c>
      <c r="F140" s="5"/>
      <c r="G140" s="5"/>
      <c r="H140" s="5"/>
      <c r="I140" s="5"/>
      <c r="J140" s="5"/>
      <c r="K140" s="5"/>
      <c r="L140" s="5"/>
      <c r="M140" s="5"/>
      <c r="N140" s="5"/>
      <c r="O140" s="15"/>
      <c r="P140" s="5"/>
      <c r="Q140" s="5"/>
      <c r="R140" s="5">
        <v>168</v>
      </c>
      <c r="S140" s="5">
        <v>153</v>
      </c>
      <c r="T140" s="5">
        <v>178</v>
      </c>
      <c r="U140" s="5">
        <v>153</v>
      </c>
      <c r="V140" s="5">
        <v>151</v>
      </c>
      <c r="W140" s="5"/>
      <c r="X140" s="5">
        <v>150</v>
      </c>
      <c r="Y140" s="5">
        <v>166</v>
      </c>
      <c r="Z140" s="5">
        <v>176</v>
      </c>
      <c r="AA140" s="5">
        <v>163</v>
      </c>
      <c r="AB140" s="35">
        <v>155</v>
      </c>
      <c r="AC140" s="15">
        <f t="shared" si="53"/>
        <v>1613</v>
      </c>
      <c r="AD140" s="92">
        <f t="shared" si="54"/>
        <v>161.30000000000001</v>
      </c>
      <c r="AE140" s="93">
        <v>1832</v>
      </c>
      <c r="AF140" s="92">
        <f t="shared" si="55"/>
        <v>10</v>
      </c>
      <c r="AG140" s="92">
        <v>11</v>
      </c>
      <c r="AH140" s="92">
        <f t="shared" si="35"/>
        <v>21</v>
      </c>
      <c r="AI140" s="93">
        <f t="shared" si="56"/>
        <v>3445</v>
      </c>
      <c r="AJ140" s="128">
        <f t="shared" si="36"/>
        <v>164.04761904761904</v>
      </c>
    </row>
    <row r="141" spans="1:37" ht="17.399999999999999" x14ac:dyDescent="0.3">
      <c r="A141" s="75" t="s">
        <v>41</v>
      </c>
      <c r="B141" s="144"/>
      <c r="C141" s="140" t="s">
        <v>277</v>
      </c>
      <c r="D141" s="183"/>
      <c r="E141" s="4" t="s">
        <v>134</v>
      </c>
      <c r="F141" s="5"/>
      <c r="G141" s="5"/>
      <c r="H141" s="5"/>
      <c r="I141" s="5"/>
      <c r="J141" s="5"/>
      <c r="K141" s="5"/>
      <c r="L141" s="5"/>
      <c r="M141" s="5"/>
      <c r="N141" s="5"/>
      <c r="O141" s="17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35"/>
      <c r="AC141" s="15">
        <f t="shared" si="53"/>
        <v>0</v>
      </c>
      <c r="AD141" s="92" t="e">
        <f t="shared" si="54"/>
        <v>#DIV/0!</v>
      </c>
      <c r="AE141" s="94">
        <v>327</v>
      </c>
      <c r="AF141" s="92">
        <f t="shared" si="55"/>
        <v>0</v>
      </c>
      <c r="AG141" s="92">
        <v>2</v>
      </c>
      <c r="AH141" s="92">
        <f t="shared" si="35"/>
        <v>2</v>
      </c>
      <c r="AI141" s="93">
        <f t="shared" si="56"/>
        <v>327</v>
      </c>
      <c r="AJ141" s="96">
        <f t="shared" si="36"/>
        <v>163.5</v>
      </c>
    </row>
    <row r="142" spans="1:37" ht="17.399999999999999" x14ac:dyDescent="0.3">
      <c r="A142" s="75" t="s">
        <v>42</v>
      </c>
      <c r="B142" s="144"/>
      <c r="C142" s="140" t="s">
        <v>278</v>
      </c>
      <c r="D142" s="183"/>
      <c r="E142" s="4" t="s">
        <v>132</v>
      </c>
      <c r="F142" s="5"/>
      <c r="G142" s="5"/>
      <c r="H142" s="5"/>
      <c r="I142" s="5"/>
      <c r="J142" s="5"/>
      <c r="K142" s="5"/>
      <c r="L142" s="5"/>
      <c r="M142" s="5"/>
      <c r="N142" s="5"/>
      <c r="O142" s="17"/>
      <c r="P142" s="5">
        <v>149</v>
      </c>
      <c r="Q142" s="5"/>
      <c r="R142" s="5">
        <v>133</v>
      </c>
      <c r="S142" s="5"/>
      <c r="T142" s="5">
        <v>159</v>
      </c>
      <c r="U142" s="5">
        <v>138</v>
      </c>
      <c r="V142" s="5">
        <v>169</v>
      </c>
      <c r="W142" s="5">
        <v>157</v>
      </c>
      <c r="X142" s="5">
        <v>151</v>
      </c>
      <c r="Y142" s="5"/>
      <c r="Z142" s="5">
        <v>149</v>
      </c>
      <c r="AA142" s="5">
        <v>148</v>
      </c>
      <c r="AB142" s="35">
        <v>164</v>
      </c>
      <c r="AC142" s="15">
        <f t="shared" si="53"/>
        <v>1517</v>
      </c>
      <c r="AD142" s="92">
        <f t="shared" si="54"/>
        <v>151.69999999999999</v>
      </c>
      <c r="AE142" s="93">
        <v>1547</v>
      </c>
      <c r="AF142" s="92">
        <f t="shared" si="55"/>
        <v>10</v>
      </c>
      <c r="AG142" s="92">
        <v>10</v>
      </c>
      <c r="AH142" s="92">
        <f t="shared" si="35"/>
        <v>20</v>
      </c>
      <c r="AI142" s="93">
        <f t="shared" si="56"/>
        <v>3064</v>
      </c>
      <c r="AJ142" s="96">
        <f t="shared" si="36"/>
        <v>153.19999999999999</v>
      </c>
    </row>
    <row r="143" spans="1:37" ht="17.399999999999999" x14ac:dyDescent="0.3">
      <c r="A143" s="75" t="s">
        <v>43</v>
      </c>
      <c r="B143" s="144"/>
      <c r="C143" s="140" t="s">
        <v>279</v>
      </c>
      <c r="D143" s="183"/>
      <c r="E143" s="4" t="s">
        <v>133</v>
      </c>
      <c r="F143" s="5"/>
      <c r="G143" s="5"/>
      <c r="H143" s="5"/>
      <c r="I143" s="5"/>
      <c r="J143" s="5"/>
      <c r="K143" s="5"/>
      <c r="L143" s="5"/>
      <c r="M143" s="5"/>
      <c r="N143" s="5"/>
      <c r="O143" s="15"/>
      <c r="P143" s="5">
        <v>160</v>
      </c>
      <c r="Q143" s="5"/>
      <c r="R143" s="5">
        <v>162</v>
      </c>
      <c r="S143" s="5">
        <v>171</v>
      </c>
      <c r="T143" s="5">
        <v>145</v>
      </c>
      <c r="U143" s="5">
        <v>158</v>
      </c>
      <c r="V143" s="5">
        <v>168</v>
      </c>
      <c r="W143" s="5">
        <v>160</v>
      </c>
      <c r="X143" s="5">
        <v>174</v>
      </c>
      <c r="Y143" s="5">
        <v>146</v>
      </c>
      <c r="Z143" s="5">
        <v>149</v>
      </c>
      <c r="AA143" s="5">
        <v>166</v>
      </c>
      <c r="AB143" s="35">
        <v>167</v>
      </c>
      <c r="AC143" s="15">
        <f t="shared" si="53"/>
        <v>1926</v>
      </c>
      <c r="AD143" s="92">
        <f t="shared" si="54"/>
        <v>160.5</v>
      </c>
      <c r="AE143" s="93">
        <v>1466</v>
      </c>
      <c r="AF143" s="92">
        <f t="shared" si="55"/>
        <v>12</v>
      </c>
      <c r="AG143" s="92">
        <v>9</v>
      </c>
      <c r="AH143" s="92">
        <f t="shared" si="35"/>
        <v>21</v>
      </c>
      <c r="AI143" s="93">
        <f t="shared" si="56"/>
        <v>3392</v>
      </c>
      <c r="AJ143" s="96">
        <f t="shared" si="36"/>
        <v>161.52380952380952</v>
      </c>
    </row>
    <row r="144" spans="1:37" ht="17.399999999999999" x14ac:dyDescent="0.3">
      <c r="A144" s="75" t="s">
        <v>44</v>
      </c>
      <c r="B144" s="144"/>
      <c r="C144" s="140" t="s">
        <v>280</v>
      </c>
      <c r="D144" s="183"/>
      <c r="E144" s="38" t="s">
        <v>131</v>
      </c>
      <c r="F144" s="39"/>
      <c r="G144" s="39"/>
      <c r="H144" s="39"/>
      <c r="I144" s="39"/>
      <c r="J144" s="39"/>
      <c r="K144" s="39"/>
      <c r="L144" s="39"/>
      <c r="M144" s="39"/>
      <c r="N144" s="39"/>
      <c r="O144" s="30"/>
      <c r="P144" s="39">
        <v>151</v>
      </c>
      <c r="Q144" s="39"/>
      <c r="R144" s="39"/>
      <c r="S144" s="39">
        <v>145</v>
      </c>
      <c r="T144" s="39">
        <v>141</v>
      </c>
      <c r="U144" s="39"/>
      <c r="V144" s="39">
        <v>152</v>
      </c>
      <c r="W144" s="39">
        <v>170</v>
      </c>
      <c r="X144" s="39"/>
      <c r="Y144" s="39">
        <v>127</v>
      </c>
      <c r="Z144" s="39"/>
      <c r="AA144" s="39">
        <v>154</v>
      </c>
      <c r="AB144" s="37"/>
      <c r="AC144" s="15">
        <f t="shared" si="53"/>
        <v>1040</v>
      </c>
      <c r="AD144" s="92">
        <f t="shared" si="54"/>
        <v>148.57142857142858</v>
      </c>
      <c r="AE144" s="93">
        <v>1705</v>
      </c>
      <c r="AF144" s="92">
        <f t="shared" si="55"/>
        <v>7</v>
      </c>
      <c r="AG144" s="92">
        <v>11</v>
      </c>
      <c r="AH144" s="92">
        <f t="shared" si="35"/>
        <v>18</v>
      </c>
      <c r="AI144" s="93">
        <f t="shared" si="56"/>
        <v>2745</v>
      </c>
      <c r="AJ144" s="128">
        <f t="shared" si="36"/>
        <v>152.5</v>
      </c>
    </row>
    <row r="145" spans="1:37" ht="17.399999999999999" x14ac:dyDescent="0.3">
      <c r="A145" s="75" t="s">
        <v>45</v>
      </c>
      <c r="B145" s="144"/>
      <c r="C145" s="140" t="s">
        <v>281</v>
      </c>
      <c r="D145" s="183"/>
      <c r="E145" s="38" t="s">
        <v>130</v>
      </c>
      <c r="F145" s="39"/>
      <c r="G145" s="39"/>
      <c r="H145" s="39"/>
      <c r="I145" s="39"/>
      <c r="J145" s="39"/>
      <c r="K145" s="39"/>
      <c r="L145" s="39"/>
      <c r="M145" s="39"/>
      <c r="N145" s="39"/>
      <c r="O145" s="30"/>
      <c r="P145" s="39">
        <v>140</v>
      </c>
      <c r="Q145" s="39"/>
      <c r="R145" s="39">
        <v>133</v>
      </c>
      <c r="S145" s="39">
        <v>145</v>
      </c>
      <c r="T145" s="39"/>
      <c r="U145" s="39">
        <v>143</v>
      </c>
      <c r="V145" s="39">
        <v>152</v>
      </c>
      <c r="W145" s="39">
        <v>153</v>
      </c>
      <c r="X145" s="39">
        <v>139</v>
      </c>
      <c r="Y145" s="39">
        <v>142</v>
      </c>
      <c r="Z145" s="39">
        <v>160</v>
      </c>
      <c r="AA145" s="39"/>
      <c r="AB145" s="37">
        <v>138</v>
      </c>
      <c r="AC145" s="30">
        <f t="shared" si="53"/>
        <v>1445</v>
      </c>
      <c r="AD145" s="92">
        <f t="shared" si="54"/>
        <v>144.5</v>
      </c>
      <c r="AE145" s="93">
        <v>1552</v>
      </c>
      <c r="AF145" s="92">
        <f t="shared" si="55"/>
        <v>10</v>
      </c>
      <c r="AG145" s="92">
        <v>10</v>
      </c>
      <c r="AH145" s="92">
        <f t="shared" si="35"/>
        <v>20</v>
      </c>
      <c r="AI145" s="93">
        <f t="shared" si="56"/>
        <v>2997</v>
      </c>
      <c r="AJ145" s="128">
        <f t="shared" si="36"/>
        <v>149.85</v>
      </c>
    </row>
    <row r="146" spans="1:37" ht="17.399999999999999" x14ac:dyDescent="0.3">
      <c r="A146" s="75" t="s">
        <v>46</v>
      </c>
      <c r="B146" s="144"/>
      <c r="C146" s="140"/>
      <c r="D146" s="183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1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35"/>
      <c r="AC146" s="15">
        <f t="shared" si="53"/>
        <v>0</v>
      </c>
      <c r="AD146" s="92" t="e">
        <f t="shared" si="54"/>
        <v>#DIV/0!</v>
      </c>
      <c r="AE146" s="92">
        <v>0</v>
      </c>
      <c r="AF146" s="92">
        <f t="shared" si="55"/>
        <v>0</v>
      </c>
      <c r="AG146" s="92">
        <v>0</v>
      </c>
      <c r="AH146" s="92">
        <f t="shared" si="35"/>
        <v>0</v>
      </c>
      <c r="AI146" s="93">
        <f t="shared" si="56"/>
        <v>0</v>
      </c>
      <c r="AJ146" s="96"/>
    </row>
    <row r="147" spans="1:37" ht="17.399999999999999" x14ac:dyDescent="0.3">
      <c r="A147" s="75" t="s">
        <v>47</v>
      </c>
      <c r="B147" s="144"/>
      <c r="C147" s="140"/>
      <c r="D147" s="183"/>
      <c r="E147" s="8"/>
      <c r="F147" s="9"/>
      <c r="G147" s="9"/>
      <c r="H147" s="9"/>
      <c r="I147" s="9"/>
      <c r="J147" s="9"/>
      <c r="K147" s="9"/>
      <c r="L147" s="9"/>
      <c r="M147" s="9"/>
      <c r="N147" s="9"/>
      <c r="O147" s="17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36"/>
      <c r="AC147" s="15">
        <f t="shared" si="53"/>
        <v>0</v>
      </c>
      <c r="AD147" s="92" t="e">
        <f t="shared" si="54"/>
        <v>#DIV/0!</v>
      </c>
      <c r="AE147" s="92">
        <v>0</v>
      </c>
      <c r="AF147" s="92">
        <f t="shared" si="55"/>
        <v>0</v>
      </c>
      <c r="AG147" s="92">
        <v>0</v>
      </c>
      <c r="AH147" s="92">
        <f t="shared" si="35"/>
        <v>0</v>
      </c>
      <c r="AI147" s="93">
        <f t="shared" si="56"/>
        <v>0</v>
      </c>
      <c r="AJ147" s="96"/>
    </row>
    <row r="148" spans="1:37" ht="17.399999999999999" x14ac:dyDescent="0.3">
      <c r="A148" s="75" t="s">
        <v>48</v>
      </c>
      <c r="B148" s="144"/>
      <c r="C148" s="140"/>
      <c r="D148" s="183"/>
      <c r="E148" s="8"/>
      <c r="F148" s="9"/>
      <c r="G148" s="9"/>
      <c r="H148" s="9"/>
      <c r="I148" s="9"/>
      <c r="J148" s="9"/>
      <c r="K148" s="9"/>
      <c r="L148" s="9"/>
      <c r="M148" s="9"/>
      <c r="N148" s="9"/>
      <c r="O148" s="17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36"/>
      <c r="AC148" s="15">
        <f t="shared" si="53"/>
        <v>0</v>
      </c>
      <c r="AD148" s="92" t="e">
        <f t="shared" si="54"/>
        <v>#DIV/0!</v>
      </c>
      <c r="AE148" s="92">
        <v>0</v>
      </c>
      <c r="AF148" s="92">
        <f t="shared" si="55"/>
        <v>0</v>
      </c>
      <c r="AG148" s="92">
        <v>0</v>
      </c>
      <c r="AH148" s="92">
        <f t="shared" si="35"/>
        <v>0</v>
      </c>
      <c r="AI148" s="93">
        <f t="shared" si="56"/>
        <v>0</v>
      </c>
      <c r="AJ148" s="96"/>
    </row>
    <row r="149" spans="1:37" ht="18" thickBot="1" x14ac:dyDescent="0.35">
      <c r="A149" s="76" t="s">
        <v>49</v>
      </c>
      <c r="B149" s="144"/>
      <c r="C149" s="142"/>
      <c r="D149" s="183"/>
      <c r="E149" s="8"/>
      <c r="F149" s="9"/>
      <c r="G149" s="9"/>
      <c r="H149" s="9"/>
      <c r="I149" s="9"/>
      <c r="J149" s="9"/>
      <c r="K149" s="9"/>
      <c r="L149" s="9"/>
      <c r="M149" s="9"/>
      <c r="N149" s="9"/>
      <c r="O149" s="17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36"/>
      <c r="AC149" s="15">
        <f t="shared" si="53"/>
        <v>0</v>
      </c>
      <c r="AD149" s="92" t="e">
        <f t="shared" si="54"/>
        <v>#DIV/0!</v>
      </c>
      <c r="AE149" s="92">
        <v>0</v>
      </c>
      <c r="AF149" s="92">
        <f t="shared" si="55"/>
        <v>0</v>
      </c>
      <c r="AG149" s="92">
        <v>0</v>
      </c>
      <c r="AH149" s="92">
        <f t="shared" si="35"/>
        <v>0</v>
      </c>
      <c r="AI149" s="93">
        <f t="shared" si="56"/>
        <v>0</v>
      </c>
      <c r="AJ149" s="96"/>
    </row>
    <row r="150" spans="1:37" ht="18" thickBot="1" x14ac:dyDescent="0.35">
      <c r="A150" s="76"/>
      <c r="B150" s="73"/>
      <c r="C150" s="45"/>
      <c r="D150" s="184"/>
      <c r="E150" s="6" t="s">
        <v>36</v>
      </c>
      <c r="F150" s="7"/>
      <c r="G150" s="7"/>
      <c r="H150" s="7"/>
      <c r="I150" s="7"/>
      <c r="J150" s="7"/>
      <c r="K150" s="7"/>
      <c r="L150" s="7"/>
      <c r="M150" s="7"/>
      <c r="N150" s="7"/>
      <c r="O150" s="16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36"/>
      <c r="AC150" s="15">
        <f t="shared" si="53"/>
        <v>0</v>
      </c>
      <c r="AD150" s="92" t="e">
        <f t="shared" si="54"/>
        <v>#DIV/0!</v>
      </c>
      <c r="AE150" s="92">
        <v>0</v>
      </c>
      <c r="AF150" s="92">
        <f t="shared" si="55"/>
        <v>0</v>
      </c>
      <c r="AG150" s="92">
        <v>0</v>
      </c>
      <c r="AH150" s="92">
        <f t="shared" si="35"/>
        <v>0</v>
      </c>
      <c r="AI150" s="95">
        <f t="shared" si="56"/>
        <v>0</v>
      </c>
      <c r="AJ150" s="96"/>
    </row>
    <row r="151" spans="1:37" ht="16.2" thickBot="1" x14ac:dyDescent="0.35">
      <c r="C151" s="22"/>
      <c r="D151" s="23"/>
      <c r="E151" s="82" t="s">
        <v>14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5"/>
      <c r="P151" s="83">
        <f t="shared" ref="P151:AA151" si="57">SUM(P138:P150)</f>
        <v>869</v>
      </c>
      <c r="Q151" s="83">
        <f t="shared" si="57"/>
        <v>0</v>
      </c>
      <c r="R151" s="83">
        <f t="shared" si="57"/>
        <v>944</v>
      </c>
      <c r="S151" s="83">
        <f t="shared" si="57"/>
        <v>883</v>
      </c>
      <c r="T151" s="83">
        <f t="shared" si="57"/>
        <v>916</v>
      </c>
      <c r="U151" s="83">
        <f t="shared" si="57"/>
        <v>937</v>
      </c>
      <c r="V151" s="83">
        <f t="shared" si="57"/>
        <v>964</v>
      </c>
      <c r="W151" s="83">
        <f t="shared" si="57"/>
        <v>940</v>
      </c>
      <c r="X151" s="83">
        <f t="shared" si="57"/>
        <v>908</v>
      </c>
      <c r="Y151" s="83">
        <f t="shared" si="57"/>
        <v>878</v>
      </c>
      <c r="Z151" s="83">
        <f t="shared" si="57"/>
        <v>930</v>
      </c>
      <c r="AA151" s="83">
        <f t="shared" si="57"/>
        <v>913</v>
      </c>
      <c r="AB151" s="83">
        <f>SUM(AB138:AB150)</f>
        <v>943</v>
      </c>
      <c r="AC151" s="84">
        <f>SUM(P151:AB151)</f>
        <v>11025</v>
      </c>
      <c r="AE151" s="80"/>
      <c r="AI151" s="97">
        <f>SUM(AI138:AI150)</f>
        <v>22291</v>
      </c>
      <c r="AK151" s="125">
        <f>MAX(AJ138:AJ150)</f>
        <v>164.04761904761904</v>
      </c>
    </row>
    <row r="152" spans="1:37" x14ac:dyDescent="0.3">
      <c r="C152" s="13"/>
      <c r="D152" s="10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8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31"/>
      <c r="AI152" s="91"/>
    </row>
    <row r="153" spans="1:37" ht="12.75" customHeight="1" x14ac:dyDescent="0.3">
      <c r="C153" s="13"/>
      <c r="D153" s="10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8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31"/>
      <c r="AI153" s="91"/>
    </row>
    <row r="154" spans="1:37" ht="36.75" customHeight="1" thickBot="1" x14ac:dyDescent="0.3">
      <c r="C154" s="13"/>
      <c r="D154" s="11"/>
      <c r="E154" s="12"/>
      <c r="F154" s="100" t="s">
        <v>0</v>
      </c>
      <c r="G154" s="100" t="s">
        <v>1</v>
      </c>
      <c r="H154" s="100" t="s">
        <v>2</v>
      </c>
      <c r="I154" s="100" t="s">
        <v>3</v>
      </c>
      <c r="J154" s="100" t="s">
        <v>4</v>
      </c>
      <c r="K154" s="100" t="s">
        <v>5</v>
      </c>
      <c r="L154" s="100" t="s">
        <v>6</v>
      </c>
      <c r="M154" s="100" t="s">
        <v>7</v>
      </c>
      <c r="N154" s="100" t="s">
        <v>8</v>
      </c>
      <c r="O154" s="13" t="s">
        <v>9</v>
      </c>
      <c r="P154" s="101" t="s">
        <v>15</v>
      </c>
      <c r="Q154" s="101" t="s">
        <v>16</v>
      </c>
      <c r="R154" s="101" t="s">
        <v>17</v>
      </c>
      <c r="S154" s="101" t="s">
        <v>18</v>
      </c>
      <c r="T154" s="101" t="s">
        <v>19</v>
      </c>
      <c r="U154" s="101" t="s">
        <v>20</v>
      </c>
      <c r="V154" s="101" t="s">
        <v>21</v>
      </c>
      <c r="W154" s="101" t="s">
        <v>22</v>
      </c>
      <c r="X154" s="101" t="s">
        <v>23</v>
      </c>
      <c r="Y154" s="101" t="s">
        <v>24</v>
      </c>
      <c r="Z154" s="101" t="s">
        <v>15</v>
      </c>
      <c r="AA154" s="101" t="s">
        <v>16</v>
      </c>
      <c r="AB154" s="101" t="s">
        <v>17</v>
      </c>
      <c r="AC154" s="102" t="s">
        <v>9</v>
      </c>
      <c r="AD154" s="89" t="s">
        <v>28</v>
      </c>
      <c r="AE154" s="90" t="s">
        <v>29</v>
      </c>
      <c r="AF154" s="90" t="s">
        <v>30</v>
      </c>
      <c r="AG154" s="90" t="s">
        <v>31</v>
      </c>
      <c r="AH154" s="90" t="s">
        <v>32</v>
      </c>
      <c r="AI154" s="90" t="s">
        <v>33</v>
      </c>
      <c r="AJ154" s="90" t="s">
        <v>34</v>
      </c>
      <c r="AK154" s="89" t="s">
        <v>35</v>
      </c>
    </row>
    <row r="155" spans="1:37" ht="17.399999999999999" x14ac:dyDescent="0.3">
      <c r="A155" s="69" t="s">
        <v>38</v>
      </c>
      <c r="B155" s="144"/>
      <c r="C155" s="141" t="s">
        <v>282</v>
      </c>
      <c r="D155" s="190" t="s">
        <v>136</v>
      </c>
      <c r="E155" s="132" t="s">
        <v>137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161"/>
      <c r="P155" s="3">
        <v>133</v>
      </c>
      <c r="Q155" s="3">
        <v>114</v>
      </c>
      <c r="R155" s="3">
        <v>136</v>
      </c>
      <c r="S155" s="3">
        <v>130</v>
      </c>
      <c r="T155" s="3"/>
      <c r="U155" s="3">
        <v>126</v>
      </c>
      <c r="V155" s="42"/>
      <c r="W155" s="3">
        <v>145</v>
      </c>
      <c r="X155" s="159"/>
      <c r="Y155" s="3">
        <v>157</v>
      </c>
      <c r="Z155" s="3"/>
      <c r="AA155" s="3">
        <v>121</v>
      </c>
      <c r="AB155" s="3">
        <v>109</v>
      </c>
      <c r="AC155" s="160">
        <f>SUM(P155,Q155,R155,S155,T155,U155,V155,W155,X155,Y155,Z155,AA155,AB155)</f>
        <v>1171</v>
      </c>
      <c r="AD155" s="113">
        <f t="shared" ref="AD155:AD168" si="58">AVERAGE(P155,Q155,R155,S155,T155,U155,V155,W155,X155,Y155,Z155,AA155,AB155)</f>
        <v>130.11111111111111</v>
      </c>
      <c r="AE155" s="165">
        <v>1174</v>
      </c>
      <c r="AF155" s="113">
        <f t="shared" ref="AF155:AF168" si="59">COUNTIF(P155:AB155,"&gt;0")</f>
        <v>9</v>
      </c>
      <c r="AG155" s="113">
        <v>9</v>
      </c>
      <c r="AH155" s="113">
        <f t="shared" ref="AH155:AH197" si="60">SUM(AF155,AG155)</f>
        <v>18</v>
      </c>
      <c r="AI155" s="98">
        <f t="shared" ref="AI155:AI168" si="61">SUM(AC155,AE155)</f>
        <v>2345</v>
      </c>
      <c r="AJ155" s="115">
        <f t="shared" ref="AJ155:AJ195" si="62">AI155/AH155</f>
        <v>130.27777777777777</v>
      </c>
    </row>
    <row r="156" spans="1:37" ht="17.399999999999999" x14ac:dyDescent="0.3">
      <c r="A156" s="70" t="s">
        <v>39</v>
      </c>
      <c r="B156" s="144"/>
      <c r="C156" s="140" t="s">
        <v>283</v>
      </c>
      <c r="D156" s="184"/>
      <c r="E156" s="133" t="s">
        <v>138</v>
      </c>
      <c r="F156" s="5"/>
      <c r="G156" s="5"/>
      <c r="H156" s="5"/>
      <c r="I156" s="5"/>
      <c r="J156" s="5"/>
      <c r="K156" s="5"/>
      <c r="L156" s="5"/>
      <c r="M156" s="5"/>
      <c r="N156" s="5"/>
      <c r="O156" s="15"/>
      <c r="P156" s="5">
        <v>163</v>
      </c>
      <c r="Q156" s="5">
        <v>143</v>
      </c>
      <c r="R156" s="5"/>
      <c r="S156" s="5">
        <v>148</v>
      </c>
      <c r="T156" s="5">
        <v>156</v>
      </c>
      <c r="U156" s="5">
        <v>155</v>
      </c>
      <c r="V156" s="43"/>
      <c r="W156" s="5"/>
      <c r="X156" s="5">
        <v>161</v>
      </c>
      <c r="Y156" s="5"/>
      <c r="Z156" s="5"/>
      <c r="AA156" s="5"/>
      <c r="AB156" s="5">
        <v>168</v>
      </c>
      <c r="AC156" s="60">
        <f t="shared" ref="AC156:AC168" si="63">SUM(P156,Q156,R156,S156,T156,U156,V156,W156,X156,Y156,Z156,AA156,AB156)</f>
        <v>1094</v>
      </c>
      <c r="AD156" s="92">
        <f t="shared" si="58"/>
        <v>156.28571428571428</v>
      </c>
      <c r="AE156" s="166">
        <v>1313</v>
      </c>
      <c r="AF156" s="92">
        <f t="shared" si="59"/>
        <v>7</v>
      </c>
      <c r="AG156" s="92">
        <v>9</v>
      </c>
      <c r="AH156" s="92">
        <f t="shared" si="60"/>
        <v>16</v>
      </c>
      <c r="AI156" s="93">
        <f t="shared" si="61"/>
        <v>2407</v>
      </c>
      <c r="AJ156" s="96">
        <f t="shared" si="62"/>
        <v>150.4375</v>
      </c>
    </row>
    <row r="157" spans="1:37" ht="17.399999999999999" x14ac:dyDescent="0.3">
      <c r="A157" s="70" t="s">
        <v>40</v>
      </c>
      <c r="B157" s="144"/>
      <c r="C157" s="140" t="s">
        <v>284</v>
      </c>
      <c r="D157" s="184"/>
      <c r="E157" s="133" t="s">
        <v>139</v>
      </c>
      <c r="F157" s="5"/>
      <c r="G157" s="5"/>
      <c r="H157" s="5"/>
      <c r="I157" s="5"/>
      <c r="J157" s="5"/>
      <c r="K157" s="5"/>
      <c r="L157" s="5"/>
      <c r="M157" s="5"/>
      <c r="N157" s="5"/>
      <c r="O157" s="15"/>
      <c r="P157" s="5"/>
      <c r="Q157" s="5"/>
      <c r="R157" s="5">
        <v>155</v>
      </c>
      <c r="S157" s="5"/>
      <c r="T157" s="5"/>
      <c r="U157" s="88">
        <v>166</v>
      </c>
      <c r="V157" s="43"/>
      <c r="W157" s="5">
        <v>145</v>
      </c>
      <c r="X157" s="5">
        <v>155</v>
      </c>
      <c r="Y157" s="5"/>
      <c r="Z157" s="5">
        <v>142</v>
      </c>
      <c r="AA157" s="5">
        <v>144</v>
      </c>
      <c r="AB157" s="5"/>
      <c r="AC157" s="60">
        <f t="shared" si="63"/>
        <v>907</v>
      </c>
      <c r="AD157" s="92">
        <f t="shared" si="58"/>
        <v>151.16666666666666</v>
      </c>
      <c r="AE157" s="166">
        <v>1183</v>
      </c>
      <c r="AF157" s="92">
        <f t="shared" si="59"/>
        <v>6</v>
      </c>
      <c r="AG157" s="92">
        <v>8</v>
      </c>
      <c r="AH157" s="92">
        <f t="shared" si="60"/>
        <v>14</v>
      </c>
      <c r="AI157" s="93">
        <f t="shared" si="61"/>
        <v>2090</v>
      </c>
      <c r="AJ157" s="96">
        <f t="shared" si="62"/>
        <v>149.28571428571428</v>
      </c>
    </row>
    <row r="158" spans="1:37" ht="17.399999999999999" x14ac:dyDescent="0.3">
      <c r="A158" s="70" t="s">
        <v>41</v>
      </c>
      <c r="B158" s="144"/>
      <c r="C158" s="140" t="s">
        <v>285</v>
      </c>
      <c r="D158" s="184"/>
      <c r="E158" s="133" t="s">
        <v>140</v>
      </c>
      <c r="F158" s="5"/>
      <c r="G158" s="5"/>
      <c r="H158" s="5"/>
      <c r="I158" s="5"/>
      <c r="J158" s="5"/>
      <c r="K158" s="5"/>
      <c r="L158" s="5"/>
      <c r="M158" s="5"/>
      <c r="N158" s="5"/>
      <c r="O158" s="15"/>
      <c r="P158" s="5">
        <v>130</v>
      </c>
      <c r="Q158" s="5">
        <v>130</v>
      </c>
      <c r="R158" s="5"/>
      <c r="S158" s="5">
        <v>151</v>
      </c>
      <c r="T158" s="5"/>
      <c r="U158" s="5">
        <v>141</v>
      </c>
      <c r="V158" s="43"/>
      <c r="W158" s="5"/>
      <c r="X158" s="5">
        <v>134</v>
      </c>
      <c r="Y158" s="5">
        <v>139</v>
      </c>
      <c r="Z158" s="5">
        <v>160</v>
      </c>
      <c r="AA158" s="5"/>
      <c r="AB158" s="5">
        <v>138</v>
      </c>
      <c r="AC158" s="60">
        <f>SUM(P158,Q158,R158,S158,T158,U158,V158,W158,X158,Y158,Z158,AA158,AB158)</f>
        <v>1123</v>
      </c>
      <c r="AD158" s="92">
        <f>AVERAGE(P158,Q158,R158,S158,T158,U158,V158,W158,X158,Y158,Z158,AA158,AB158)</f>
        <v>140.375</v>
      </c>
      <c r="AE158" s="94">
        <v>739</v>
      </c>
      <c r="AF158" s="92">
        <f t="shared" si="59"/>
        <v>8</v>
      </c>
      <c r="AG158" s="92">
        <v>5</v>
      </c>
      <c r="AH158" s="92">
        <f t="shared" si="60"/>
        <v>13</v>
      </c>
      <c r="AI158" s="93">
        <f t="shared" si="61"/>
        <v>1862</v>
      </c>
      <c r="AJ158" s="96">
        <f t="shared" si="62"/>
        <v>143.23076923076923</v>
      </c>
    </row>
    <row r="159" spans="1:37" ht="17.399999999999999" x14ac:dyDescent="0.3">
      <c r="A159" s="70" t="s">
        <v>42</v>
      </c>
      <c r="B159" s="144"/>
      <c r="C159" s="140" t="s">
        <v>286</v>
      </c>
      <c r="D159" s="184"/>
      <c r="E159" s="133" t="s">
        <v>141</v>
      </c>
      <c r="F159" s="5"/>
      <c r="G159" s="5"/>
      <c r="H159" s="5"/>
      <c r="I159" s="5"/>
      <c r="J159" s="5"/>
      <c r="K159" s="5"/>
      <c r="L159" s="5"/>
      <c r="M159" s="5"/>
      <c r="N159" s="5"/>
      <c r="O159" s="15"/>
      <c r="P159" s="5">
        <v>144</v>
      </c>
      <c r="Q159" s="5">
        <v>168</v>
      </c>
      <c r="R159" s="5">
        <v>169</v>
      </c>
      <c r="S159" s="5">
        <v>153</v>
      </c>
      <c r="T159" s="5">
        <v>153</v>
      </c>
      <c r="U159" s="5">
        <v>164</v>
      </c>
      <c r="V159" s="43"/>
      <c r="W159" s="5">
        <v>158</v>
      </c>
      <c r="X159" s="5">
        <v>146</v>
      </c>
      <c r="Y159" s="5">
        <v>177</v>
      </c>
      <c r="Z159" s="5">
        <v>157</v>
      </c>
      <c r="AA159" s="5">
        <v>169</v>
      </c>
      <c r="AB159" s="35">
        <v>175</v>
      </c>
      <c r="AC159" s="60">
        <f t="shared" si="63"/>
        <v>1933</v>
      </c>
      <c r="AD159" s="92">
        <f t="shared" si="58"/>
        <v>161.08333333333334</v>
      </c>
      <c r="AE159" s="166">
        <v>1484</v>
      </c>
      <c r="AF159" s="92">
        <f t="shared" si="59"/>
        <v>12</v>
      </c>
      <c r="AG159" s="92">
        <v>10</v>
      </c>
      <c r="AH159" s="92">
        <f t="shared" si="60"/>
        <v>22</v>
      </c>
      <c r="AI159" s="93">
        <f t="shared" si="61"/>
        <v>3417</v>
      </c>
      <c r="AJ159" s="96">
        <f t="shared" si="62"/>
        <v>155.31818181818181</v>
      </c>
    </row>
    <row r="160" spans="1:37" ht="17.399999999999999" x14ac:dyDescent="0.3">
      <c r="A160" s="70" t="s">
        <v>43</v>
      </c>
      <c r="B160" s="144"/>
      <c r="C160" s="140" t="s">
        <v>287</v>
      </c>
      <c r="D160" s="184"/>
      <c r="E160" s="133" t="s">
        <v>142</v>
      </c>
      <c r="F160" s="5"/>
      <c r="G160" s="5"/>
      <c r="H160" s="5"/>
      <c r="I160" s="5"/>
      <c r="J160" s="5"/>
      <c r="K160" s="5"/>
      <c r="L160" s="5"/>
      <c r="M160" s="5"/>
      <c r="N160" s="5"/>
      <c r="O160" s="15"/>
      <c r="P160" s="5"/>
      <c r="Q160" s="5"/>
      <c r="R160" s="5"/>
      <c r="S160" s="5"/>
      <c r="T160" s="5"/>
      <c r="U160" s="5"/>
      <c r="V160" s="43"/>
      <c r="W160" s="5"/>
      <c r="X160" s="5"/>
      <c r="Y160" s="5"/>
      <c r="Z160" s="5"/>
      <c r="AA160" s="5"/>
      <c r="AB160" s="5"/>
      <c r="AC160" s="60">
        <f t="shared" si="63"/>
        <v>0</v>
      </c>
      <c r="AD160" s="92" t="e">
        <f t="shared" si="58"/>
        <v>#DIV/0!</v>
      </c>
      <c r="AE160" s="94">
        <v>505</v>
      </c>
      <c r="AF160" s="92">
        <f t="shared" si="59"/>
        <v>0</v>
      </c>
      <c r="AG160" s="92">
        <v>4</v>
      </c>
      <c r="AH160" s="92">
        <f t="shared" si="60"/>
        <v>4</v>
      </c>
      <c r="AI160" s="93">
        <f t="shared" si="61"/>
        <v>505</v>
      </c>
      <c r="AJ160" s="96">
        <f t="shared" si="62"/>
        <v>126.25</v>
      </c>
    </row>
    <row r="161" spans="1:37" ht="17.399999999999999" x14ac:dyDescent="0.3">
      <c r="A161" s="70" t="s">
        <v>44</v>
      </c>
      <c r="B161" s="144"/>
      <c r="C161" s="140" t="s">
        <v>288</v>
      </c>
      <c r="D161" s="184"/>
      <c r="E161" s="133" t="s">
        <v>143</v>
      </c>
      <c r="F161" s="5"/>
      <c r="G161" s="5"/>
      <c r="H161" s="5"/>
      <c r="I161" s="5"/>
      <c r="J161" s="5"/>
      <c r="K161" s="5"/>
      <c r="L161" s="5"/>
      <c r="M161" s="5"/>
      <c r="N161" s="5"/>
      <c r="O161" s="17"/>
      <c r="P161" s="5"/>
      <c r="Q161" s="5"/>
      <c r="R161" s="5">
        <v>152</v>
      </c>
      <c r="S161" s="5"/>
      <c r="T161" s="5">
        <v>147</v>
      </c>
      <c r="U161" s="5"/>
      <c r="V161" s="43"/>
      <c r="W161" s="5">
        <v>154</v>
      </c>
      <c r="X161" s="5">
        <v>137</v>
      </c>
      <c r="Y161" s="5">
        <v>153</v>
      </c>
      <c r="Z161" s="5"/>
      <c r="AA161" s="5"/>
      <c r="AB161" s="35"/>
      <c r="AC161" s="60">
        <f t="shared" si="63"/>
        <v>743</v>
      </c>
      <c r="AD161" s="92">
        <f t="shared" si="58"/>
        <v>148.6</v>
      </c>
      <c r="AE161" s="166">
        <v>1150</v>
      </c>
      <c r="AF161" s="92">
        <f t="shared" si="59"/>
        <v>5</v>
      </c>
      <c r="AG161" s="92">
        <v>7</v>
      </c>
      <c r="AH161" s="92">
        <f t="shared" si="60"/>
        <v>12</v>
      </c>
      <c r="AI161" s="93">
        <f t="shared" si="61"/>
        <v>1893</v>
      </c>
      <c r="AJ161" s="96">
        <f t="shared" si="62"/>
        <v>157.75</v>
      </c>
    </row>
    <row r="162" spans="1:37" ht="17.399999999999999" x14ac:dyDescent="0.3">
      <c r="A162" s="70" t="s">
        <v>45</v>
      </c>
      <c r="B162" s="144"/>
      <c r="C162" s="140" t="s">
        <v>289</v>
      </c>
      <c r="D162" s="184"/>
      <c r="E162" s="133" t="s">
        <v>144</v>
      </c>
      <c r="F162" s="5"/>
      <c r="G162" s="5"/>
      <c r="H162" s="5"/>
      <c r="I162" s="5"/>
      <c r="J162" s="5"/>
      <c r="K162" s="5"/>
      <c r="L162" s="5"/>
      <c r="M162" s="5"/>
      <c r="N162" s="5"/>
      <c r="O162" s="17"/>
      <c r="P162" s="5"/>
      <c r="Q162" s="5"/>
      <c r="R162" s="5"/>
      <c r="S162" s="5"/>
      <c r="T162" s="5">
        <v>180</v>
      </c>
      <c r="U162" s="5"/>
      <c r="V162" s="43"/>
      <c r="W162" s="57"/>
      <c r="X162" s="5"/>
      <c r="Y162" s="5"/>
      <c r="Z162" s="5">
        <v>162</v>
      </c>
      <c r="AA162" s="5">
        <v>186</v>
      </c>
      <c r="AB162" s="5"/>
      <c r="AC162" s="60">
        <f t="shared" si="63"/>
        <v>528</v>
      </c>
      <c r="AD162" s="92">
        <f t="shared" si="58"/>
        <v>176</v>
      </c>
      <c r="AE162" s="94">
        <v>676</v>
      </c>
      <c r="AF162" s="92">
        <f t="shared" si="59"/>
        <v>3</v>
      </c>
      <c r="AG162" s="92">
        <v>4</v>
      </c>
      <c r="AH162" s="92">
        <f t="shared" si="60"/>
        <v>7</v>
      </c>
      <c r="AI162" s="93">
        <f t="shared" si="61"/>
        <v>1204</v>
      </c>
      <c r="AJ162" s="96">
        <f t="shared" si="62"/>
        <v>172</v>
      </c>
    </row>
    <row r="163" spans="1:37" ht="17.399999999999999" x14ac:dyDescent="0.3">
      <c r="A163" s="70" t="s">
        <v>46</v>
      </c>
      <c r="B163" s="144"/>
      <c r="C163" s="140" t="s">
        <v>290</v>
      </c>
      <c r="D163" s="184"/>
      <c r="E163" s="162" t="s">
        <v>216</v>
      </c>
      <c r="F163" s="5"/>
      <c r="G163" s="5"/>
      <c r="H163" s="5"/>
      <c r="I163" s="5"/>
      <c r="J163" s="5"/>
      <c r="K163" s="5"/>
      <c r="L163" s="5"/>
      <c r="M163" s="5"/>
      <c r="N163" s="5"/>
      <c r="O163" s="17"/>
      <c r="P163" s="5"/>
      <c r="Q163" s="5"/>
      <c r="R163" s="5"/>
      <c r="S163" s="5"/>
      <c r="T163" s="5"/>
      <c r="U163" s="5"/>
      <c r="V163" s="43"/>
      <c r="W163" s="5"/>
      <c r="X163" s="5"/>
      <c r="Y163" s="5"/>
      <c r="Z163" s="5"/>
      <c r="AA163" s="5"/>
      <c r="AB163" s="35"/>
      <c r="AC163" s="60">
        <f t="shared" si="63"/>
        <v>0</v>
      </c>
      <c r="AD163" s="92" t="e">
        <f t="shared" si="58"/>
        <v>#DIV/0!</v>
      </c>
      <c r="AE163" s="94">
        <v>0</v>
      </c>
      <c r="AF163" s="92">
        <f t="shared" si="59"/>
        <v>0</v>
      </c>
      <c r="AG163" s="92">
        <v>0</v>
      </c>
      <c r="AH163" s="92">
        <f t="shared" si="60"/>
        <v>0</v>
      </c>
      <c r="AI163" s="93">
        <f t="shared" si="61"/>
        <v>0</v>
      </c>
      <c r="AJ163" s="96"/>
    </row>
    <row r="164" spans="1:37" ht="17.399999999999999" x14ac:dyDescent="0.3">
      <c r="A164" s="70" t="s">
        <v>47</v>
      </c>
      <c r="B164" s="144"/>
      <c r="C164" s="140" t="s">
        <v>291</v>
      </c>
      <c r="D164" s="184"/>
      <c r="E164" s="133" t="s">
        <v>145</v>
      </c>
      <c r="F164" s="5"/>
      <c r="G164" s="5"/>
      <c r="H164" s="5"/>
      <c r="I164" s="5"/>
      <c r="J164" s="5"/>
      <c r="K164" s="5"/>
      <c r="L164" s="5"/>
      <c r="M164" s="5"/>
      <c r="N164" s="5"/>
      <c r="O164" s="17"/>
      <c r="P164" s="5"/>
      <c r="Q164" s="5">
        <v>121</v>
      </c>
      <c r="R164" s="5"/>
      <c r="S164" s="5">
        <v>139</v>
      </c>
      <c r="T164" s="5"/>
      <c r="U164" s="5"/>
      <c r="V164" s="43"/>
      <c r="W164" s="5"/>
      <c r="X164" s="5"/>
      <c r="Y164" s="5"/>
      <c r="Z164" s="5">
        <v>146</v>
      </c>
      <c r="AA164" s="5">
        <v>149</v>
      </c>
      <c r="AB164" s="35"/>
      <c r="AC164" s="60">
        <f t="shared" si="63"/>
        <v>555</v>
      </c>
      <c r="AD164" s="92">
        <f t="shared" si="58"/>
        <v>138.75</v>
      </c>
      <c r="AE164" s="94">
        <v>648</v>
      </c>
      <c r="AF164" s="92">
        <f t="shared" si="59"/>
        <v>4</v>
      </c>
      <c r="AG164" s="92">
        <v>5</v>
      </c>
      <c r="AH164" s="92">
        <f t="shared" si="60"/>
        <v>9</v>
      </c>
      <c r="AI164" s="93">
        <f t="shared" si="61"/>
        <v>1203</v>
      </c>
      <c r="AJ164" s="96">
        <f t="shared" si="62"/>
        <v>133.66666666666666</v>
      </c>
    </row>
    <row r="165" spans="1:37" ht="17.399999999999999" x14ac:dyDescent="0.3">
      <c r="A165" s="70" t="s">
        <v>48</v>
      </c>
      <c r="B165" s="144"/>
      <c r="C165" s="140" t="s">
        <v>292</v>
      </c>
      <c r="D165" s="184"/>
      <c r="E165" s="171" t="s">
        <v>196</v>
      </c>
      <c r="F165" s="5"/>
      <c r="G165" s="5"/>
      <c r="H165" s="5"/>
      <c r="I165" s="5"/>
      <c r="J165" s="5"/>
      <c r="K165" s="5"/>
      <c r="L165" s="5"/>
      <c r="M165" s="5"/>
      <c r="N165" s="5"/>
      <c r="O165" s="17"/>
      <c r="P165" s="5"/>
      <c r="Q165" s="5"/>
      <c r="R165" s="5"/>
      <c r="S165" s="5"/>
      <c r="T165" s="5"/>
      <c r="U165" s="5"/>
      <c r="V165" s="43"/>
      <c r="W165" s="5"/>
      <c r="X165" s="5"/>
      <c r="Y165" s="5"/>
      <c r="Z165" s="5"/>
      <c r="AA165" s="5"/>
      <c r="AB165" s="35"/>
      <c r="AC165" s="60">
        <f t="shared" si="63"/>
        <v>0</v>
      </c>
      <c r="AD165" s="92" t="e">
        <f t="shared" si="58"/>
        <v>#DIV/0!</v>
      </c>
      <c r="AE165" s="94">
        <v>404</v>
      </c>
      <c r="AF165" s="92">
        <f t="shared" si="59"/>
        <v>0</v>
      </c>
      <c r="AG165" s="92">
        <v>3</v>
      </c>
      <c r="AH165" s="92">
        <f t="shared" si="60"/>
        <v>3</v>
      </c>
      <c r="AI165" s="93">
        <f t="shared" si="61"/>
        <v>404</v>
      </c>
      <c r="AJ165" s="96">
        <f t="shared" si="62"/>
        <v>134.66666666666666</v>
      </c>
    </row>
    <row r="166" spans="1:37" ht="17.399999999999999" x14ac:dyDescent="0.3">
      <c r="A166" s="70"/>
      <c r="B166" s="144"/>
      <c r="C166" s="140" t="s">
        <v>293</v>
      </c>
      <c r="D166" s="184"/>
      <c r="E166" s="172" t="s">
        <v>222</v>
      </c>
      <c r="F166" s="9"/>
      <c r="G166" s="9"/>
      <c r="H166" s="9"/>
      <c r="I166" s="9"/>
      <c r="J166" s="9"/>
      <c r="K166" s="9"/>
      <c r="L166" s="9"/>
      <c r="M166" s="9"/>
      <c r="N166" s="9"/>
      <c r="O166" s="17"/>
      <c r="P166" s="9">
        <v>161</v>
      </c>
      <c r="Q166" s="9">
        <v>168</v>
      </c>
      <c r="R166" s="9">
        <v>150</v>
      </c>
      <c r="S166" s="9">
        <v>153</v>
      </c>
      <c r="T166" s="9">
        <v>180</v>
      </c>
      <c r="U166" s="9">
        <v>180</v>
      </c>
      <c r="V166" s="41"/>
      <c r="W166" s="9">
        <v>173</v>
      </c>
      <c r="X166" s="9">
        <v>163</v>
      </c>
      <c r="Y166" s="9">
        <v>164</v>
      </c>
      <c r="Z166" s="9">
        <v>157</v>
      </c>
      <c r="AA166" s="9">
        <v>168</v>
      </c>
      <c r="AB166" s="36">
        <v>177</v>
      </c>
      <c r="AC166" s="60">
        <f t="shared" si="63"/>
        <v>1994</v>
      </c>
      <c r="AD166" s="92">
        <f t="shared" si="58"/>
        <v>166.16666666666666</v>
      </c>
      <c r="AE166" s="111">
        <v>0</v>
      </c>
      <c r="AF166" s="92">
        <f t="shared" si="59"/>
        <v>12</v>
      </c>
      <c r="AG166" s="105">
        <v>0</v>
      </c>
      <c r="AH166" s="92">
        <f t="shared" si="60"/>
        <v>12</v>
      </c>
      <c r="AI166" s="93">
        <f t="shared" si="61"/>
        <v>1994</v>
      </c>
      <c r="AJ166" s="96">
        <f t="shared" si="62"/>
        <v>166.16666666666666</v>
      </c>
    </row>
    <row r="167" spans="1:37" ht="18" thickBot="1" x14ac:dyDescent="0.35">
      <c r="A167" s="71" t="s">
        <v>49</v>
      </c>
      <c r="B167" s="144"/>
      <c r="C167" s="140" t="s">
        <v>294</v>
      </c>
      <c r="D167" s="184"/>
      <c r="E167" s="133" t="s">
        <v>146</v>
      </c>
      <c r="F167" s="9"/>
      <c r="G167" s="9"/>
      <c r="H167" s="9"/>
      <c r="I167" s="9"/>
      <c r="J167" s="9"/>
      <c r="K167" s="9"/>
      <c r="L167" s="9"/>
      <c r="M167" s="9"/>
      <c r="N167" s="9"/>
      <c r="O167" s="17"/>
      <c r="P167" s="9">
        <v>176</v>
      </c>
      <c r="Q167" s="9"/>
      <c r="R167" s="9">
        <v>165</v>
      </c>
      <c r="S167" s="9"/>
      <c r="T167" s="9">
        <v>175</v>
      </c>
      <c r="U167" s="9"/>
      <c r="V167" s="41"/>
      <c r="W167" s="9">
        <v>178</v>
      </c>
      <c r="X167" s="9"/>
      <c r="Y167" s="9">
        <v>182</v>
      </c>
      <c r="Z167" s="9"/>
      <c r="AA167" s="9"/>
      <c r="AB167" s="36">
        <v>157</v>
      </c>
      <c r="AC167" s="60">
        <f t="shared" si="63"/>
        <v>1033</v>
      </c>
      <c r="AD167" s="92">
        <f t="shared" si="58"/>
        <v>172.16666666666666</v>
      </c>
      <c r="AE167" s="167">
        <v>1339</v>
      </c>
      <c r="AF167" s="92">
        <f t="shared" si="59"/>
        <v>6</v>
      </c>
      <c r="AG167" s="105">
        <v>8</v>
      </c>
      <c r="AH167" s="92">
        <f t="shared" si="60"/>
        <v>14</v>
      </c>
      <c r="AI167" s="93">
        <f t="shared" si="61"/>
        <v>2372</v>
      </c>
      <c r="AJ167" s="96">
        <f t="shared" si="62"/>
        <v>169.42857142857142</v>
      </c>
    </row>
    <row r="168" spans="1:37" ht="18" thickBot="1" x14ac:dyDescent="0.35">
      <c r="A168" s="71"/>
      <c r="B168" s="72"/>
      <c r="C168" s="122"/>
      <c r="D168" s="191"/>
      <c r="E168" s="134" t="s">
        <v>36</v>
      </c>
      <c r="F168" s="9"/>
      <c r="G168" s="9"/>
      <c r="H168" s="9"/>
      <c r="I168" s="9"/>
      <c r="J168" s="9"/>
      <c r="K168" s="9"/>
      <c r="L168" s="9"/>
      <c r="M168" s="9"/>
      <c r="N168" s="9"/>
      <c r="O168" s="17"/>
      <c r="P168" s="9"/>
      <c r="Q168" s="9"/>
      <c r="R168" s="9"/>
      <c r="S168" s="9"/>
      <c r="T168" s="9"/>
      <c r="U168" s="9"/>
      <c r="V168" s="41"/>
      <c r="W168" s="9"/>
      <c r="X168" s="9"/>
      <c r="Y168" s="9"/>
      <c r="Z168" s="9"/>
      <c r="AA168" s="9"/>
      <c r="AB168" s="36"/>
      <c r="AC168" s="110">
        <f t="shared" si="63"/>
        <v>0</v>
      </c>
      <c r="AD168" s="105" t="e">
        <f t="shared" si="58"/>
        <v>#DIV/0!</v>
      </c>
      <c r="AE168" s="111"/>
      <c r="AF168" s="105">
        <f t="shared" si="59"/>
        <v>0</v>
      </c>
      <c r="AG168" s="105">
        <v>0</v>
      </c>
      <c r="AH168" s="105">
        <f t="shared" si="60"/>
        <v>0</v>
      </c>
      <c r="AI168" s="95">
        <f t="shared" si="61"/>
        <v>0</v>
      </c>
      <c r="AJ168" s="112"/>
    </row>
    <row r="169" spans="1:37" ht="16.2" thickBot="1" x14ac:dyDescent="0.35">
      <c r="B169" s="116"/>
      <c r="C169" s="141"/>
      <c r="D169" s="23"/>
      <c r="E169" s="82" t="s">
        <v>14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25"/>
      <c r="P169" s="83">
        <f t="shared" ref="P169:AB169" si="64">SUM(P155:P168)</f>
        <v>907</v>
      </c>
      <c r="Q169" s="83">
        <f t="shared" si="64"/>
        <v>844</v>
      </c>
      <c r="R169" s="83">
        <f t="shared" si="64"/>
        <v>927</v>
      </c>
      <c r="S169" s="83">
        <f t="shared" si="64"/>
        <v>874</v>
      </c>
      <c r="T169" s="83">
        <f t="shared" si="64"/>
        <v>991</v>
      </c>
      <c r="U169" s="83">
        <f t="shared" si="64"/>
        <v>932</v>
      </c>
      <c r="V169" s="83">
        <f t="shared" si="64"/>
        <v>0</v>
      </c>
      <c r="W169" s="83">
        <f t="shared" si="64"/>
        <v>953</v>
      </c>
      <c r="X169" s="83">
        <f t="shared" si="64"/>
        <v>896</v>
      </c>
      <c r="Y169" s="83">
        <f t="shared" si="64"/>
        <v>972</v>
      </c>
      <c r="Z169" s="83">
        <f t="shared" si="64"/>
        <v>924</v>
      </c>
      <c r="AA169" s="83">
        <f t="shared" si="64"/>
        <v>937</v>
      </c>
      <c r="AB169" s="83">
        <f t="shared" si="64"/>
        <v>924</v>
      </c>
      <c r="AC169" s="84">
        <f>SUM(P169:AB169)</f>
        <v>11081</v>
      </c>
      <c r="AD169" s="47"/>
      <c r="AE169" s="117"/>
      <c r="AF169" s="47"/>
      <c r="AG169" s="47"/>
      <c r="AH169" s="47"/>
      <c r="AI169" s="97">
        <f>SUM(AI155:AI168)</f>
        <v>21696</v>
      </c>
      <c r="AJ169" s="47"/>
      <c r="AK169" s="123">
        <f>MAX(AJ155:AJ168)</f>
        <v>172</v>
      </c>
    </row>
    <row r="170" spans="1:37" ht="17.399999999999999" x14ac:dyDescent="0.3">
      <c r="A170" s="77" t="s">
        <v>38</v>
      </c>
      <c r="B170" s="144"/>
      <c r="C170" s="141" t="s">
        <v>295</v>
      </c>
      <c r="D170" s="183" t="s">
        <v>147</v>
      </c>
      <c r="E170" s="2" t="s">
        <v>148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0"/>
      <c r="P170" s="39">
        <v>166</v>
      </c>
      <c r="Q170" s="39">
        <v>182</v>
      </c>
      <c r="R170" s="39">
        <v>175</v>
      </c>
      <c r="S170" s="39">
        <v>182</v>
      </c>
      <c r="T170" s="39"/>
      <c r="U170" s="39">
        <v>175</v>
      </c>
      <c r="V170" s="39">
        <v>167</v>
      </c>
      <c r="W170" s="39">
        <v>182</v>
      </c>
      <c r="X170" s="39">
        <v>157</v>
      </c>
      <c r="Y170" s="39">
        <v>152</v>
      </c>
      <c r="Z170" s="39"/>
      <c r="AA170" s="39">
        <v>179</v>
      </c>
      <c r="AB170" s="37"/>
      <c r="AC170" s="30">
        <f>P170+Q170+R170+S170+T170+U170+V170+W170+X170+Y170+Z170+AA170+AB170</f>
        <v>1717</v>
      </c>
      <c r="AD170" s="113">
        <f t="shared" ref="AD170:AD183" si="65">AVERAGE(P170,Q170,R170,S170,T170,U170,V170,W170,X170,Y170,Z170,AA170,AB170)</f>
        <v>171.7</v>
      </c>
      <c r="AE170" s="165">
        <v>1727</v>
      </c>
      <c r="AF170" s="113">
        <f t="shared" ref="AF170:AF183" si="66">COUNTIF(P170:AB170,"&gt;0")</f>
        <v>10</v>
      </c>
      <c r="AG170" s="113">
        <v>10</v>
      </c>
      <c r="AH170" s="113">
        <f t="shared" si="60"/>
        <v>20</v>
      </c>
      <c r="AI170" s="98">
        <f t="shared" ref="AI170:AI183" si="67">SUM(AC170,AE170)</f>
        <v>3444</v>
      </c>
      <c r="AJ170" s="115">
        <f t="shared" si="62"/>
        <v>172.2</v>
      </c>
    </row>
    <row r="171" spans="1:37" ht="17.399999999999999" x14ac:dyDescent="0.3">
      <c r="A171" s="78" t="s">
        <v>39</v>
      </c>
      <c r="B171" s="144"/>
      <c r="C171" s="140" t="s">
        <v>296</v>
      </c>
      <c r="D171" s="183"/>
      <c r="E171" s="4" t="s">
        <v>52</v>
      </c>
      <c r="F171" s="5"/>
      <c r="G171" s="5"/>
      <c r="H171" s="5"/>
      <c r="I171" s="5"/>
      <c r="J171" s="5"/>
      <c r="K171" s="5"/>
      <c r="L171" s="5"/>
      <c r="M171" s="5"/>
      <c r="N171" s="5"/>
      <c r="O171" s="15"/>
      <c r="P171" s="5">
        <v>168</v>
      </c>
      <c r="Q171" s="5">
        <v>127</v>
      </c>
      <c r="R171" s="5">
        <v>124</v>
      </c>
      <c r="S171" s="5"/>
      <c r="T171" s="5"/>
      <c r="U171" s="5"/>
      <c r="V171" s="5">
        <v>151</v>
      </c>
      <c r="W171" s="5"/>
      <c r="X171" s="5"/>
      <c r="Y171" s="5"/>
      <c r="Z171" s="5"/>
      <c r="AA171" s="5">
        <v>174</v>
      </c>
      <c r="AB171" s="35"/>
      <c r="AC171" s="15">
        <f t="shared" ref="AC171:AC183" si="68">P171+Q171+R171+S171+T171+U171+V171+W171+X171+Y171+Z171+AA171+AB171</f>
        <v>744</v>
      </c>
      <c r="AD171" s="92">
        <f t="shared" si="65"/>
        <v>148.80000000000001</v>
      </c>
      <c r="AE171" s="166">
        <v>1204</v>
      </c>
      <c r="AF171" s="92">
        <f t="shared" si="66"/>
        <v>5</v>
      </c>
      <c r="AG171" s="92">
        <v>8</v>
      </c>
      <c r="AH171" s="92">
        <f t="shared" si="60"/>
        <v>13</v>
      </c>
      <c r="AI171" s="93">
        <f t="shared" si="67"/>
        <v>1948</v>
      </c>
      <c r="AJ171" s="128">
        <f t="shared" si="62"/>
        <v>149.84615384615384</v>
      </c>
    </row>
    <row r="172" spans="1:37" ht="17.399999999999999" x14ac:dyDescent="0.3">
      <c r="A172" s="78" t="s">
        <v>40</v>
      </c>
      <c r="B172" s="144"/>
      <c r="C172" s="140" t="s">
        <v>297</v>
      </c>
      <c r="D172" s="183"/>
      <c r="E172" s="4" t="s">
        <v>153</v>
      </c>
      <c r="F172" s="5"/>
      <c r="G172" s="5"/>
      <c r="H172" s="5"/>
      <c r="I172" s="5"/>
      <c r="J172" s="5"/>
      <c r="K172" s="5"/>
      <c r="L172" s="5"/>
      <c r="M172" s="5"/>
      <c r="N172" s="5"/>
      <c r="O172" s="15"/>
      <c r="P172" s="5">
        <v>168</v>
      </c>
      <c r="Q172" s="5">
        <v>141</v>
      </c>
      <c r="R172" s="5">
        <v>136</v>
      </c>
      <c r="S172" s="5">
        <v>159</v>
      </c>
      <c r="T172" s="5"/>
      <c r="U172" s="5"/>
      <c r="V172" s="5">
        <v>195</v>
      </c>
      <c r="W172" s="5">
        <v>146</v>
      </c>
      <c r="X172" s="5">
        <v>170</v>
      </c>
      <c r="Y172" s="5">
        <v>167</v>
      </c>
      <c r="Z172" s="5">
        <v>156</v>
      </c>
      <c r="AA172" s="5">
        <v>136</v>
      </c>
      <c r="AB172" s="35">
        <v>196</v>
      </c>
      <c r="AC172" s="15">
        <f t="shared" si="68"/>
        <v>1770</v>
      </c>
      <c r="AD172" s="92">
        <f t="shared" si="65"/>
        <v>160.90909090909091</v>
      </c>
      <c r="AE172" s="166">
        <v>1946</v>
      </c>
      <c r="AF172" s="92">
        <f t="shared" si="66"/>
        <v>11</v>
      </c>
      <c r="AG172" s="92">
        <v>12</v>
      </c>
      <c r="AH172" s="92">
        <f t="shared" si="60"/>
        <v>23</v>
      </c>
      <c r="AI172" s="93">
        <f t="shared" si="67"/>
        <v>3716</v>
      </c>
      <c r="AJ172" s="96">
        <f t="shared" si="62"/>
        <v>161.56521739130434</v>
      </c>
    </row>
    <row r="173" spans="1:37" ht="17.399999999999999" x14ac:dyDescent="0.3">
      <c r="A173" s="78" t="s">
        <v>41</v>
      </c>
      <c r="B173" s="144"/>
      <c r="C173" s="140" t="s">
        <v>298</v>
      </c>
      <c r="D173" s="183"/>
      <c r="E173" s="4" t="s">
        <v>151</v>
      </c>
      <c r="F173" s="5"/>
      <c r="G173" s="5"/>
      <c r="H173" s="5"/>
      <c r="I173" s="5"/>
      <c r="J173" s="5"/>
      <c r="K173" s="5"/>
      <c r="L173" s="5"/>
      <c r="M173" s="5"/>
      <c r="N173" s="5"/>
      <c r="O173" s="15"/>
      <c r="P173" s="5">
        <v>146</v>
      </c>
      <c r="Q173" s="88"/>
      <c r="R173" s="5"/>
      <c r="S173" s="5"/>
      <c r="T173" s="5"/>
      <c r="U173" s="5">
        <v>134</v>
      </c>
      <c r="V173" s="5"/>
      <c r="W173" s="5">
        <v>155</v>
      </c>
      <c r="X173" s="5"/>
      <c r="Y173" s="5">
        <v>138</v>
      </c>
      <c r="Z173" s="88">
        <v>155</v>
      </c>
      <c r="AA173" s="5"/>
      <c r="AB173" s="35"/>
      <c r="AC173" s="15">
        <f t="shared" si="68"/>
        <v>728</v>
      </c>
      <c r="AD173" s="92">
        <f t="shared" si="65"/>
        <v>145.6</v>
      </c>
      <c r="AE173" s="166">
        <v>1328</v>
      </c>
      <c r="AF173" s="92">
        <f t="shared" si="66"/>
        <v>5</v>
      </c>
      <c r="AG173" s="92">
        <v>9</v>
      </c>
      <c r="AH173" s="92">
        <f t="shared" si="60"/>
        <v>14</v>
      </c>
      <c r="AI173" s="93">
        <f t="shared" si="67"/>
        <v>2056</v>
      </c>
      <c r="AJ173" s="96">
        <f t="shared" si="62"/>
        <v>146.85714285714286</v>
      </c>
    </row>
    <row r="174" spans="1:37" ht="17.399999999999999" x14ac:dyDescent="0.3">
      <c r="A174" s="78" t="s">
        <v>42</v>
      </c>
      <c r="B174" s="144"/>
      <c r="C174" s="140" t="s">
        <v>299</v>
      </c>
      <c r="D174" s="183"/>
      <c r="E174" s="4" t="s">
        <v>152</v>
      </c>
      <c r="F174" s="5"/>
      <c r="G174" s="5"/>
      <c r="H174" s="5"/>
      <c r="I174" s="5"/>
      <c r="J174" s="5"/>
      <c r="K174" s="5"/>
      <c r="L174" s="5"/>
      <c r="M174" s="5"/>
      <c r="N174" s="5"/>
      <c r="O174" s="15"/>
      <c r="P174" s="5">
        <v>151</v>
      </c>
      <c r="Q174" s="5">
        <v>170</v>
      </c>
      <c r="R174" s="5">
        <v>184</v>
      </c>
      <c r="S174" s="5">
        <v>153</v>
      </c>
      <c r="T174" s="5"/>
      <c r="U174" s="5">
        <v>159</v>
      </c>
      <c r="V174" s="5">
        <v>184</v>
      </c>
      <c r="W174" s="5">
        <v>181</v>
      </c>
      <c r="X174" s="5">
        <v>164</v>
      </c>
      <c r="Y174" s="5">
        <v>181</v>
      </c>
      <c r="Z174" s="5">
        <v>161</v>
      </c>
      <c r="AA174" s="5">
        <v>171</v>
      </c>
      <c r="AB174" s="35">
        <v>181</v>
      </c>
      <c r="AC174" s="15">
        <f t="shared" si="68"/>
        <v>2040</v>
      </c>
      <c r="AD174" s="92">
        <f t="shared" si="65"/>
        <v>170</v>
      </c>
      <c r="AE174" s="166">
        <v>1924</v>
      </c>
      <c r="AF174" s="92">
        <f t="shared" si="66"/>
        <v>12</v>
      </c>
      <c r="AG174" s="92">
        <v>12</v>
      </c>
      <c r="AH174" s="92">
        <f t="shared" si="60"/>
        <v>24</v>
      </c>
      <c r="AI174" s="93">
        <f t="shared" si="67"/>
        <v>3964</v>
      </c>
      <c r="AJ174" s="96">
        <f t="shared" si="62"/>
        <v>165.16666666666666</v>
      </c>
    </row>
    <row r="175" spans="1:37" ht="17.399999999999999" x14ac:dyDescent="0.3">
      <c r="A175" s="78" t="s">
        <v>43</v>
      </c>
      <c r="B175" s="144"/>
      <c r="C175" s="140" t="s">
        <v>300</v>
      </c>
      <c r="D175" s="183"/>
      <c r="E175" s="4" t="s">
        <v>149</v>
      </c>
      <c r="F175" s="5"/>
      <c r="G175" s="5"/>
      <c r="H175" s="5"/>
      <c r="I175" s="5"/>
      <c r="J175" s="5"/>
      <c r="K175" s="5"/>
      <c r="L175" s="5"/>
      <c r="M175" s="5"/>
      <c r="N175" s="5"/>
      <c r="O175" s="15"/>
      <c r="P175" s="5"/>
      <c r="Q175" s="5">
        <v>150</v>
      </c>
      <c r="R175" s="5">
        <v>152</v>
      </c>
      <c r="S175" s="5"/>
      <c r="T175" s="5"/>
      <c r="U175" s="5"/>
      <c r="V175" s="5">
        <v>144</v>
      </c>
      <c r="W175" s="5"/>
      <c r="X175" s="5">
        <v>151</v>
      </c>
      <c r="Y175" s="5"/>
      <c r="Z175" s="5">
        <v>152</v>
      </c>
      <c r="AA175" s="5">
        <v>158</v>
      </c>
      <c r="AB175" s="35">
        <v>134</v>
      </c>
      <c r="AC175" s="15">
        <f t="shared" si="68"/>
        <v>1041</v>
      </c>
      <c r="AD175" s="92">
        <f t="shared" si="65"/>
        <v>148.71428571428572</v>
      </c>
      <c r="AE175" s="166">
        <v>1065</v>
      </c>
      <c r="AF175" s="92">
        <f t="shared" si="66"/>
        <v>7</v>
      </c>
      <c r="AG175" s="92">
        <v>7</v>
      </c>
      <c r="AH175" s="92">
        <f t="shared" si="60"/>
        <v>14</v>
      </c>
      <c r="AI175" s="93">
        <f t="shared" si="67"/>
        <v>2106</v>
      </c>
      <c r="AJ175" s="130">
        <f t="shared" si="62"/>
        <v>150.42857142857142</v>
      </c>
    </row>
    <row r="176" spans="1:37" ht="17.399999999999999" x14ac:dyDescent="0.3">
      <c r="A176" s="78" t="s">
        <v>44</v>
      </c>
      <c r="B176" s="144"/>
      <c r="C176" s="140" t="s">
        <v>301</v>
      </c>
      <c r="D176" s="183"/>
      <c r="E176" s="170" t="s">
        <v>150</v>
      </c>
      <c r="F176" s="5"/>
      <c r="G176" s="5"/>
      <c r="H176" s="5"/>
      <c r="I176" s="5"/>
      <c r="J176" s="5"/>
      <c r="K176" s="5"/>
      <c r="L176" s="5"/>
      <c r="M176" s="5"/>
      <c r="N176" s="5"/>
      <c r="O176" s="17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35"/>
      <c r="AC176" s="15">
        <f t="shared" si="68"/>
        <v>0</v>
      </c>
      <c r="AD176" s="92" t="e">
        <f t="shared" si="65"/>
        <v>#DIV/0!</v>
      </c>
      <c r="AE176" s="92">
        <v>132</v>
      </c>
      <c r="AF176" s="92">
        <f t="shared" si="66"/>
        <v>0</v>
      </c>
      <c r="AG176" s="92">
        <v>1</v>
      </c>
      <c r="AH176" s="92">
        <f t="shared" si="60"/>
        <v>1</v>
      </c>
      <c r="AI176" s="93">
        <f t="shared" si="67"/>
        <v>132</v>
      </c>
      <c r="AJ176" s="130">
        <f t="shared" si="62"/>
        <v>132</v>
      </c>
    </row>
    <row r="177" spans="1:37" ht="17.399999999999999" x14ac:dyDescent="0.3">
      <c r="A177" s="78" t="s">
        <v>45</v>
      </c>
      <c r="B177" s="144"/>
      <c r="C177" s="140" t="s">
        <v>302</v>
      </c>
      <c r="D177" s="183"/>
      <c r="E177" s="4" t="s">
        <v>154</v>
      </c>
      <c r="F177" s="5"/>
      <c r="G177" s="5"/>
      <c r="H177" s="5"/>
      <c r="I177" s="5"/>
      <c r="J177" s="5"/>
      <c r="K177" s="5"/>
      <c r="L177" s="5"/>
      <c r="M177" s="5"/>
      <c r="N177" s="5"/>
      <c r="O177" s="17"/>
      <c r="P177" s="5"/>
      <c r="Q177" s="5"/>
      <c r="R177" s="5"/>
      <c r="S177" s="5">
        <v>153</v>
      </c>
      <c r="T177" s="5"/>
      <c r="U177" s="5">
        <v>163</v>
      </c>
      <c r="V177" s="5"/>
      <c r="W177" s="5"/>
      <c r="X177" s="5"/>
      <c r="Y177" s="5"/>
      <c r="Z177" s="5"/>
      <c r="AA177" s="5"/>
      <c r="AB177" s="35">
        <v>156</v>
      </c>
      <c r="AC177" s="15">
        <f>P177+Q177+R177+S177+T177+U177+V177+W177+X177+Y177+Z177+AA177+AB177</f>
        <v>472</v>
      </c>
      <c r="AD177" s="92">
        <f t="shared" si="65"/>
        <v>157.33333333333334</v>
      </c>
      <c r="AE177" s="92">
        <v>492</v>
      </c>
      <c r="AF177" s="92">
        <f t="shared" si="66"/>
        <v>3</v>
      </c>
      <c r="AG177" s="92">
        <v>3</v>
      </c>
      <c r="AH177" s="92">
        <f t="shared" si="60"/>
        <v>6</v>
      </c>
      <c r="AI177" s="93">
        <f t="shared" si="67"/>
        <v>964</v>
      </c>
      <c r="AJ177" s="130">
        <f t="shared" si="62"/>
        <v>160.66666666666666</v>
      </c>
    </row>
    <row r="178" spans="1:37" ht="17.399999999999999" x14ac:dyDescent="0.3">
      <c r="A178" s="78" t="s">
        <v>46</v>
      </c>
      <c r="B178" s="144"/>
      <c r="C178" s="140" t="s">
        <v>303</v>
      </c>
      <c r="D178" s="183"/>
      <c r="E178" s="4" t="s">
        <v>155</v>
      </c>
      <c r="F178" s="5"/>
      <c r="G178" s="5"/>
      <c r="H178" s="5"/>
      <c r="I178" s="5"/>
      <c r="J178" s="5"/>
      <c r="K178" s="5"/>
      <c r="L178" s="5"/>
      <c r="M178" s="5"/>
      <c r="N178" s="5"/>
      <c r="O178" s="17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>
        <v>134</v>
      </c>
      <c r="AA178" s="5"/>
      <c r="AB178" s="35"/>
      <c r="AC178" s="15">
        <f t="shared" si="68"/>
        <v>134</v>
      </c>
      <c r="AD178" s="92">
        <f t="shared" si="65"/>
        <v>134</v>
      </c>
      <c r="AE178" s="92">
        <v>232</v>
      </c>
      <c r="AF178" s="92">
        <f t="shared" si="66"/>
        <v>1</v>
      </c>
      <c r="AG178" s="92">
        <v>2</v>
      </c>
      <c r="AH178" s="92">
        <f t="shared" si="60"/>
        <v>3</v>
      </c>
      <c r="AI178" s="93">
        <f t="shared" si="67"/>
        <v>366</v>
      </c>
      <c r="AJ178" s="130">
        <f t="shared" si="62"/>
        <v>122</v>
      </c>
    </row>
    <row r="179" spans="1:37" ht="17.399999999999999" x14ac:dyDescent="0.3">
      <c r="A179" s="78" t="s">
        <v>47</v>
      </c>
      <c r="B179" s="144"/>
      <c r="C179" s="140" t="s">
        <v>304</v>
      </c>
      <c r="D179" s="183"/>
      <c r="E179" s="4" t="s">
        <v>157</v>
      </c>
      <c r="F179" s="9"/>
      <c r="G179" s="9"/>
      <c r="H179" s="9"/>
      <c r="I179" s="9"/>
      <c r="J179" s="9"/>
      <c r="K179" s="9"/>
      <c r="L179" s="9"/>
      <c r="M179" s="9"/>
      <c r="N179" s="9"/>
      <c r="O179" s="17"/>
      <c r="P179" s="9"/>
      <c r="Q179" s="9"/>
      <c r="R179" s="9"/>
      <c r="S179" s="9">
        <v>175</v>
      </c>
      <c r="T179" s="9"/>
      <c r="U179" s="9">
        <v>164</v>
      </c>
      <c r="V179" s="9"/>
      <c r="W179" s="9">
        <v>174</v>
      </c>
      <c r="X179" s="9">
        <v>178</v>
      </c>
      <c r="Y179" s="9">
        <v>179</v>
      </c>
      <c r="Z179" s="9"/>
      <c r="AA179" s="9"/>
      <c r="AB179" s="36">
        <v>169</v>
      </c>
      <c r="AC179" s="15">
        <f t="shared" si="68"/>
        <v>1039</v>
      </c>
      <c r="AD179" s="92">
        <f t="shared" si="65"/>
        <v>173.16666666666666</v>
      </c>
      <c r="AE179" s="105">
        <v>639</v>
      </c>
      <c r="AF179" s="92">
        <f t="shared" si="66"/>
        <v>6</v>
      </c>
      <c r="AG179" s="105">
        <v>4</v>
      </c>
      <c r="AH179" s="92">
        <f t="shared" si="60"/>
        <v>10</v>
      </c>
      <c r="AI179" s="93">
        <f t="shared" si="67"/>
        <v>1678</v>
      </c>
      <c r="AJ179" s="96">
        <f t="shared" si="62"/>
        <v>167.8</v>
      </c>
    </row>
    <row r="180" spans="1:37" ht="17.399999999999999" x14ac:dyDescent="0.3">
      <c r="A180" s="78" t="s">
        <v>48</v>
      </c>
      <c r="B180" s="144"/>
      <c r="C180" s="140" t="s">
        <v>305</v>
      </c>
      <c r="D180" s="183"/>
      <c r="E180" s="4" t="s">
        <v>156</v>
      </c>
      <c r="F180" s="9"/>
      <c r="G180" s="9"/>
      <c r="H180" s="9"/>
      <c r="I180" s="9"/>
      <c r="J180" s="9"/>
      <c r="K180" s="9"/>
      <c r="L180" s="9"/>
      <c r="M180" s="9"/>
      <c r="N180" s="9"/>
      <c r="O180" s="17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36"/>
      <c r="AC180" s="15">
        <f t="shared" si="68"/>
        <v>0</v>
      </c>
      <c r="AD180" s="92" t="e">
        <f t="shared" si="65"/>
        <v>#DIV/0!</v>
      </c>
      <c r="AE180" s="105">
        <v>241</v>
      </c>
      <c r="AF180" s="92">
        <f t="shared" si="66"/>
        <v>0</v>
      </c>
      <c r="AG180" s="105">
        <v>2</v>
      </c>
      <c r="AH180" s="92">
        <f t="shared" si="60"/>
        <v>2</v>
      </c>
      <c r="AI180" s="93">
        <f t="shared" si="67"/>
        <v>241</v>
      </c>
      <c r="AJ180" s="96">
        <f t="shared" si="62"/>
        <v>120.5</v>
      </c>
    </row>
    <row r="181" spans="1:37" ht="18" thickBot="1" x14ac:dyDescent="0.35">
      <c r="A181" s="146" t="s">
        <v>49</v>
      </c>
      <c r="B181" s="144"/>
      <c r="C181" s="140" t="s">
        <v>306</v>
      </c>
      <c r="D181" s="183"/>
      <c r="E181" s="148" t="s">
        <v>221</v>
      </c>
      <c r="F181" s="9"/>
      <c r="G181" s="9"/>
      <c r="H181" s="9"/>
      <c r="I181" s="9"/>
      <c r="J181" s="9"/>
      <c r="K181" s="9"/>
      <c r="L181" s="9"/>
      <c r="M181" s="9"/>
      <c r="N181" s="9"/>
      <c r="O181" s="17"/>
      <c r="P181" s="9">
        <v>161</v>
      </c>
      <c r="Q181" s="9">
        <v>162</v>
      </c>
      <c r="R181" s="9">
        <v>182</v>
      </c>
      <c r="S181" s="9">
        <v>171</v>
      </c>
      <c r="T181" s="9"/>
      <c r="U181" s="9">
        <v>174</v>
      </c>
      <c r="V181" s="9">
        <v>176</v>
      </c>
      <c r="W181" s="9">
        <v>190</v>
      </c>
      <c r="X181" s="9">
        <v>179</v>
      </c>
      <c r="Y181" s="9">
        <v>183</v>
      </c>
      <c r="Z181" s="9">
        <v>183</v>
      </c>
      <c r="AA181" s="9">
        <v>165</v>
      </c>
      <c r="AB181" s="36">
        <v>171</v>
      </c>
      <c r="AC181" s="15">
        <f t="shared" si="68"/>
        <v>2097</v>
      </c>
      <c r="AD181" s="92">
        <f t="shared" si="65"/>
        <v>174.75</v>
      </c>
      <c r="AE181" s="105">
        <v>0</v>
      </c>
      <c r="AF181" s="92">
        <f t="shared" si="66"/>
        <v>12</v>
      </c>
      <c r="AG181" s="105">
        <v>0</v>
      </c>
      <c r="AH181" s="92">
        <f t="shared" si="60"/>
        <v>12</v>
      </c>
      <c r="AI181" s="93">
        <f t="shared" si="67"/>
        <v>2097</v>
      </c>
      <c r="AJ181" s="96">
        <f t="shared" si="62"/>
        <v>174.75</v>
      </c>
    </row>
    <row r="182" spans="1:37" ht="17.399999999999999" x14ac:dyDescent="0.3">
      <c r="A182" s="78"/>
      <c r="B182" s="144"/>
      <c r="C182" s="140"/>
      <c r="D182" s="183"/>
      <c r="E182" s="175" t="s">
        <v>317</v>
      </c>
      <c r="F182" s="9"/>
      <c r="G182" s="9"/>
      <c r="H182" s="9"/>
      <c r="I182" s="9"/>
      <c r="J182" s="9"/>
      <c r="K182" s="9"/>
      <c r="L182" s="9"/>
      <c r="M182" s="9"/>
      <c r="N182" s="9"/>
      <c r="O182" s="17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36"/>
      <c r="AC182" s="15">
        <f t="shared" si="68"/>
        <v>0</v>
      </c>
      <c r="AD182" s="105"/>
      <c r="AE182" s="105">
        <v>259</v>
      </c>
      <c r="AF182" s="105"/>
      <c r="AG182" s="105"/>
      <c r="AH182" s="105"/>
      <c r="AI182" s="93">
        <f t="shared" si="67"/>
        <v>259</v>
      </c>
      <c r="AJ182" s="112"/>
    </row>
    <row r="183" spans="1:37" ht="18" thickBot="1" x14ac:dyDescent="0.35">
      <c r="A183" s="78"/>
      <c r="B183" s="72"/>
      <c r="C183" s="140"/>
      <c r="D183" s="184"/>
      <c r="E183" s="8" t="s">
        <v>36</v>
      </c>
      <c r="F183" s="9"/>
      <c r="G183" s="9"/>
      <c r="H183" s="9"/>
      <c r="I183" s="9"/>
      <c r="J183" s="9"/>
      <c r="K183" s="9"/>
      <c r="L183" s="9"/>
      <c r="M183" s="9"/>
      <c r="N183" s="9"/>
      <c r="O183" s="17"/>
      <c r="P183" s="9"/>
      <c r="Q183" s="9"/>
      <c r="R183" s="9"/>
      <c r="S183" s="9"/>
      <c r="T183" s="9"/>
      <c r="U183" s="9"/>
      <c r="V183" s="9"/>
      <c r="W183" s="126"/>
      <c r="X183" s="9"/>
      <c r="Y183" s="9"/>
      <c r="Z183" s="9"/>
      <c r="AA183" s="9"/>
      <c r="AB183" s="36"/>
      <c r="AC183" s="17">
        <f t="shared" si="68"/>
        <v>0</v>
      </c>
      <c r="AD183" s="105" t="e">
        <f t="shared" si="65"/>
        <v>#DIV/0!</v>
      </c>
      <c r="AE183" s="105">
        <v>0</v>
      </c>
      <c r="AF183" s="105">
        <f t="shared" si="66"/>
        <v>0</v>
      </c>
      <c r="AG183" s="105">
        <v>0</v>
      </c>
      <c r="AH183" s="105">
        <f t="shared" si="60"/>
        <v>0</v>
      </c>
      <c r="AI183" s="95">
        <f t="shared" si="67"/>
        <v>0</v>
      </c>
      <c r="AJ183" s="112"/>
    </row>
    <row r="184" spans="1:37" ht="16.2" thickBot="1" x14ac:dyDescent="0.35">
      <c r="B184" s="116"/>
      <c r="C184" s="141"/>
      <c r="D184" s="23"/>
      <c r="E184" s="82" t="s">
        <v>14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5"/>
      <c r="P184" s="83">
        <f t="shared" ref="P184:AB184" si="69">SUM(P170:P183)</f>
        <v>960</v>
      </c>
      <c r="Q184" s="83">
        <f t="shared" si="69"/>
        <v>932</v>
      </c>
      <c r="R184" s="83">
        <f t="shared" si="69"/>
        <v>953</v>
      </c>
      <c r="S184" s="83">
        <f t="shared" si="69"/>
        <v>993</v>
      </c>
      <c r="T184" s="83">
        <f t="shared" si="69"/>
        <v>0</v>
      </c>
      <c r="U184" s="83">
        <f t="shared" si="69"/>
        <v>969</v>
      </c>
      <c r="V184" s="83">
        <f t="shared" si="69"/>
        <v>1017</v>
      </c>
      <c r="W184" s="83">
        <f t="shared" si="69"/>
        <v>1028</v>
      </c>
      <c r="X184" s="83">
        <f t="shared" si="69"/>
        <v>999</v>
      </c>
      <c r="Y184" s="83">
        <f t="shared" si="69"/>
        <v>1000</v>
      </c>
      <c r="Z184" s="83">
        <f t="shared" si="69"/>
        <v>941</v>
      </c>
      <c r="AA184" s="83">
        <f t="shared" si="69"/>
        <v>983</v>
      </c>
      <c r="AB184" s="83">
        <f t="shared" si="69"/>
        <v>1007</v>
      </c>
      <c r="AC184" s="84">
        <f>SUM(P184:AB184)</f>
        <v>11782</v>
      </c>
      <c r="AD184" s="47"/>
      <c r="AE184" s="117"/>
      <c r="AF184" s="47"/>
      <c r="AG184" s="47"/>
      <c r="AH184" s="47"/>
      <c r="AI184" s="97">
        <f>SUM(AI170:AI183)</f>
        <v>22971</v>
      </c>
      <c r="AJ184" s="47"/>
      <c r="AK184" s="123">
        <f>MAX(AJ170:AJ183)</f>
        <v>174.75</v>
      </c>
    </row>
    <row r="185" spans="1:37" ht="17.399999999999999" x14ac:dyDescent="0.3">
      <c r="A185" s="69" t="s">
        <v>38</v>
      </c>
      <c r="B185" s="144"/>
      <c r="C185" s="141" t="s">
        <v>307</v>
      </c>
      <c r="D185" s="183" t="s">
        <v>158</v>
      </c>
      <c r="E185" s="2" t="s">
        <v>217</v>
      </c>
      <c r="F185" s="39"/>
      <c r="G185" s="39"/>
      <c r="H185" s="39"/>
      <c r="I185" s="39"/>
      <c r="J185" s="39"/>
      <c r="K185" s="39"/>
      <c r="L185" s="39"/>
      <c r="M185" s="39"/>
      <c r="N185" s="39"/>
      <c r="O185" s="30"/>
      <c r="P185" s="39">
        <v>145</v>
      </c>
      <c r="Q185" s="39">
        <v>159</v>
      </c>
      <c r="R185" s="39">
        <v>159</v>
      </c>
      <c r="S185" s="39">
        <v>155</v>
      </c>
      <c r="T185" s="39">
        <v>150</v>
      </c>
      <c r="U185" s="39">
        <v>147</v>
      </c>
      <c r="V185" s="39">
        <v>154</v>
      </c>
      <c r="W185" s="39">
        <v>155</v>
      </c>
      <c r="X185" s="39"/>
      <c r="Y185" s="39">
        <v>150</v>
      </c>
      <c r="Z185" s="39">
        <v>141</v>
      </c>
      <c r="AA185" s="39">
        <v>173</v>
      </c>
      <c r="AB185" s="37">
        <v>160</v>
      </c>
      <c r="AC185" s="30">
        <f>P185+Q185+R185+S185+T185+U185+V185+W185+X185+Y185+Z185+AA185+AB185</f>
        <v>1848</v>
      </c>
      <c r="AD185" s="113">
        <f t="shared" ref="AD185:AD197" si="70">AVERAGE(P185,Q185,R185,S185,T185,U185,V185,W185,X185,Y185,Z185,AA185,AB185)</f>
        <v>154</v>
      </c>
      <c r="AE185" s="98">
        <v>1429</v>
      </c>
      <c r="AF185" s="113">
        <f t="shared" ref="AF185:AF197" si="71">COUNTIF(P185:AB185,"&gt;0")</f>
        <v>12</v>
      </c>
      <c r="AG185" s="113">
        <v>10</v>
      </c>
      <c r="AH185" s="113">
        <f t="shared" si="60"/>
        <v>22</v>
      </c>
      <c r="AI185" s="98">
        <f t="shared" ref="AI185:AI197" si="72">SUM(AC185,AE185)</f>
        <v>3277</v>
      </c>
      <c r="AJ185" s="115">
        <f t="shared" si="62"/>
        <v>148.95454545454547</v>
      </c>
    </row>
    <row r="186" spans="1:37" ht="17.399999999999999" x14ac:dyDescent="0.3">
      <c r="A186" s="70" t="s">
        <v>39</v>
      </c>
      <c r="B186" s="144"/>
      <c r="C186" s="140" t="s">
        <v>308</v>
      </c>
      <c r="D186" s="183"/>
      <c r="E186" s="4" t="s">
        <v>159</v>
      </c>
      <c r="F186" s="5"/>
      <c r="G186" s="5"/>
      <c r="H186" s="5"/>
      <c r="I186" s="5"/>
      <c r="J186" s="5"/>
      <c r="K186" s="5"/>
      <c r="L186" s="5"/>
      <c r="M186" s="5"/>
      <c r="N186" s="5"/>
      <c r="O186" s="15"/>
      <c r="P186" s="5">
        <v>154</v>
      </c>
      <c r="Q186" s="5">
        <v>155</v>
      </c>
      <c r="R186" s="5">
        <v>142</v>
      </c>
      <c r="S186" s="5">
        <v>152</v>
      </c>
      <c r="T186" s="5">
        <v>158</v>
      </c>
      <c r="U186" s="5"/>
      <c r="V186" s="5">
        <v>147</v>
      </c>
      <c r="W186" s="5">
        <v>174</v>
      </c>
      <c r="X186" s="5"/>
      <c r="Y186" s="5">
        <v>153</v>
      </c>
      <c r="Z186" s="5">
        <v>159</v>
      </c>
      <c r="AA186" s="5">
        <v>150</v>
      </c>
      <c r="AB186" s="35">
        <v>144</v>
      </c>
      <c r="AC186" s="15">
        <f t="shared" ref="AC186:AC191" si="73">P186+Q186+R186+S186+T186+U186+V186+W186+X186+Y186+Z186+AA186+AB186</f>
        <v>1688</v>
      </c>
      <c r="AD186" s="92">
        <f t="shared" si="70"/>
        <v>153.45454545454547</v>
      </c>
      <c r="AE186" s="93">
        <v>1798</v>
      </c>
      <c r="AF186" s="92">
        <f t="shared" si="71"/>
        <v>11</v>
      </c>
      <c r="AG186" s="92">
        <v>12</v>
      </c>
      <c r="AH186" s="92">
        <f t="shared" si="60"/>
        <v>23</v>
      </c>
      <c r="AI186" s="93">
        <f t="shared" si="72"/>
        <v>3486</v>
      </c>
      <c r="AJ186" s="96">
        <f t="shared" si="62"/>
        <v>151.56521739130434</v>
      </c>
    </row>
    <row r="187" spans="1:37" ht="17.399999999999999" x14ac:dyDescent="0.3">
      <c r="A187" s="70" t="s">
        <v>40</v>
      </c>
      <c r="B187" s="144"/>
      <c r="C187" s="140" t="s">
        <v>309</v>
      </c>
      <c r="D187" s="183"/>
      <c r="E187" s="4" t="s">
        <v>160</v>
      </c>
      <c r="F187" s="5"/>
      <c r="G187" s="5"/>
      <c r="H187" s="5"/>
      <c r="I187" s="5"/>
      <c r="J187" s="5"/>
      <c r="K187" s="5"/>
      <c r="L187" s="5"/>
      <c r="M187" s="5"/>
      <c r="N187" s="5"/>
      <c r="O187" s="15"/>
      <c r="P187" s="5">
        <v>148</v>
      </c>
      <c r="Q187" s="87">
        <v>153</v>
      </c>
      <c r="R187" s="5">
        <v>140</v>
      </c>
      <c r="S187" s="87">
        <v>163</v>
      </c>
      <c r="T187" s="5">
        <v>148</v>
      </c>
      <c r="U187" s="5">
        <v>142</v>
      </c>
      <c r="V187" s="5">
        <v>156</v>
      </c>
      <c r="W187" s="88">
        <v>153</v>
      </c>
      <c r="X187" s="5"/>
      <c r="Y187" s="5">
        <v>144</v>
      </c>
      <c r="Z187" s="5">
        <v>160</v>
      </c>
      <c r="AA187" s="5">
        <v>137</v>
      </c>
      <c r="AB187" s="35">
        <v>161</v>
      </c>
      <c r="AC187" s="15">
        <f t="shared" si="73"/>
        <v>1805</v>
      </c>
      <c r="AD187" s="92">
        <f t="shared" si="70"/>
        <v>150.41666666666666</v>
      </c>
      <c r="AE187" s="93">
        <v>1308</v>
      </c>
      <c r="AF187" s="92">
        <f t="shared" si="71"/>
        <v>12</v>
      </c>
      <c r="AG187" s="92">
        <v>9</v>
      </c>
      <c r="AH187" s="92">
        <f t="shared" si="60"/>
        <v>21</v>
      </c>
      <c r="AI187" s="93">
        <f t="shared" si="72"/>
        <v>3113</v>
      </c>
      <c r="AJ187" s="128">
        <f t="shared" si="62"/>
        <v>148.23809523809524</v>
      </c>
    </row>
    <row r="188" spans="1:37" ht="17.399999999999999" x14ac:dyDescent="0.3">
      <c r="A188" s="70" t="s">
        <v>41</v>
      </c>
      <c r="B188" s="144"/>
      <c r="C188" s="140" t="s">
        <v>310</v>
      </c>
      <c r="D188" s="183"/>
      <c r="E188" s="4" t="s">
        <v>161</v>
      </c>
      <c r="F188" s="5"/>
      <c r="G188" s="5"/>
      <c r="H188" s="5"/>
      <c r="I188" s="5"/>
      <c r="J188" s="5"/>
      <c r="K188" s="5"/>
      <c r="L188" s="5"/>
      <c r="M188" s="5"/>
      <c r="N188" s="5"/>
      <c r="O188" s="15"/>
      <c r="P188" s="5"/>
      <c r="Q188" s="88">
        <v>132</v>
      </c>
      <c r="R188" s="5"/>
      <c r="S188" s="87">
        <v>134</v>
      </c>
      <c r="T188" s="5">
        <v>149</v>
      </c>
      <c r="U188" s="5"/>
      <c r="V188" s="5">
        <v>147</v>
      </c>
      <c r="W188" s="5">
        <v>143</v>
      </c>
      <c r="X188" s="5"/>
      <c r="Y188" s="5">
        <v>134</v>
      </c>
      <c r="Z188" s="88">
        <v>138</v>
      </c>
      <c r="AA188" s="5">
        <v>128</v>
      </c>
      <c r="AB188" s="35"/>
      <c r="AC188" s="15">
        <f t="shared" si="73"/>
        <v>1105</v>
      </c>
      <c r="AD188" s="92">
        <f t="shared" si="70"/>
        <v>138.125</v>
      </c>
      <c r="AE188" s="92">
        <v>797</v>
      </c>
      <c r="AF188" s="92">
        <f t="shared" si="71"/>
        <v>8</v>
      </c>
      <c r="AG188" s="92">
        <v>6</v>
      </c>
      <c r="AH188" s="92">
        <f t="shared" si="60"/>
        <v>14</v>
      </c>
      <c r="AI188" s="93">
        <f t="shared" si="72"/>
        <v>1902</v>
      </c>
      <c r="AJ188" s="96">
        <f t="shared" si="62"/>
        <v>135.85714285714286</v>
      </c>
    </row>
    <row r="189" spans="1:37" ht="17.399999999999999" x14ac:dyDescent="0.3">
      <c r="A189" s="70" t="s">
        <v>42</v>
      </c>
      <c r="B189" s="144"/>
      <c r="C189" s="140" t="s">
        <v>311</v>
      </c>
      <c r="D189" s="183"/>
      <c r="E189" s="4" t="s">
        <v>218</v>
      </c>
      <c r="F189" s="5"/>
      <c r="G189" s="5"/>
      <c r="H189" s="5"/>
      <c r="I189" s="5"/>
      <c r="J189" s="5"/>
      <c r="K189" s="5"/>
      <c r="L189" s="5"/>
      <c r="M189" s="5"/>
      <c r="N189" s="5"/>
      <c r="O189" s="15"/>
      <c r="P189" s="5">
        <v>145</v>
      </c>
      <c r="Q189" s="5">
        <v>129</v>
      </c>
      <c r="R189" s="5">
        <v>114</v>
      </c>
      <c r="S189" s="5">
        <v>135</v>
      </c>
      <c r="T189" s="5"/>
      <c r="U189" s="5"/>
      <c r="V189" s="5">
        <v>152</v>
      </c>
      <c r="W189" s="5">
        <v>138</v>
      </c>
      <c r="X189" s="5"/>
      <c r="Y189" s="5">
        <v>129</v>
      </c>
      <c r="Z189" s="5"/>
      <c r="AA189" s="5"/>
      <c r="AB189" s="35">
        <v>110</v>
      </c>
      <c r="AC189" s="15">
        <f t="shared" si="73"/>
        <v>1052</v>
      </c>
      <c r="AD189" s="92">
        <f t="shared" si="70"/>
        <v>131.5</v>
      </c>
      <c r="AE189" s="93">
        <v>1217</v>
      </c>
      <c r="AF189" s="92">
        <f t="shared" si="71"/>
        <v>8</v>
      </c>
      <c r="AG189" s="92">
        <v>9</v>
      </c>
      <c r="AH189" s="92">
        <f t="shared" si="60"/>
        <v>17</v>
      </c>
      <c r="AI189" s="93">
        <f t="shared" si="72"/>
        <v>2269</v>
      </c>
      <c r="AJ189" s="96">
        <f t="shared" si="62"/>
        <v>133.47058823529412</v>
      </c>
    </row>
    <row r="190" spans="1:37" ht="17.399999999999999" x14ac:dyDescent="0.3">
      <c r="A190" s="70" t="s">
        <v>43</v>
      </c>
      <c r="B190" s="144"/>
      <c r="C190" s="140" t="s">
        <v>312</v>
      </c>
      <c r="D190" s="183"/>
      <c r="E190" s="4" t="s">
        <v>163</v>
      </c>
      <c r="F190" s="5"/>
      <c r="G190" s="5"/>
      <c r="H190" s="5"/>
      <c r="I190" s="5"/>
      <c r="J190" s="5"/>
      <c r="K190" s="5"/>
      <c r="L190" s="5"/>
      <c r="M190" s="5"/>
      <c r="N190" s="5"/>
      <c r="O190" s="15"/>
      <c r="P190" s="5">
        <v>174</v>
      </c>
      <c r="Q190" s="5">
        <v>169</v>
      </c>
      <c r="R190" s="5">
        <v>143</v>
      </c>
      <c r="S190" s="5"/>
      <c r="T190" s="5">
        <v>143</v>
      </c>
      <c r="U190" s="5">
        <v>155</v>
      </c>
      <c r="V190" s="5">
        <v>149</v>
      </c>
      <c r="W190" s="5">
        <v>151</v>
      </c>
      <c r="X190" s="5"/>
      <c r="Y190" s="5">
        <v>157</v>
      </c>
      <c r="Z190" s="5">
        <v>154</v>
      </c>
      <c r="AA190" s="5">
        <v>160</v>
      </c>
      <c r="AB190" s="35">
        <v>159</v>
      </c>
      <c r="AC190" s="15">
        <f t="shared" si="73"/>
        <v>1714</v>
      </c>
      <c r="AD190" s="92">
        <f t="shared" si="70"/>
        <v>155.81818181818181</v>
      </c>
      <c r="AE190" s="93">
        <v>1821</v>
      </c>
      <c r="AF190" s="92">
        <f t="shared" si="71"/>
        <v>11</v>
      </c>
      <c r="AG190" s="92">
        <v>12</v>
      </c>
      <c r="AH190" s="92">
        <f t="shared" si="60"/>
        <v>23</v>
      </c>
      <c r="AI190" s="93">
        <f t="shared" si="72"/>
        <v>3535</v>
      </c>
      <c r="AJ190" s="96">
        <f t="shared" si="62"/>
        <v>153.69565217391303</v>
      </c>
    </row>
    <row r="191" spans="1:37" ht="17.399999999999999" x14ac:dyDescent="0.3">
      <c r="A191" s="70" t="s">
        <v>44</v>
      </c>
      <c r="B191" s="144"/>
      <c r="C191" s="140" t="s">
        <v>313</v>
      </c>
      <c r="D191" s="183"/>
      <c r="E191" s="4" t="s">
        <v>219</v>
      </c>
      <c r="F191" s="5"/>
      <c r="G191" s="5"/>
      <c r="H191" s="5"/>
      <c r="I191" s="5"/>
      <c r="J191" s="5"/>
      <c r="K191" s="5"/>
      <c r="L191" s="5"/>
      <c r="M191" s="5"/>
      <c r="N191" s="5"/>
      <c r="O191" s="17"/>
      <c r="P191" s="5">
        <v>143</v>
      </c>
      <c r="Q191" s="5"/>
      <c r="R191" s="5"/>
      <c r="S191" s="5"/>
      <c r="T191" s="5"/>
      <c r="U191" s="5">
        <v>150</v>
      </c>
      <c r="V191" s="5"/>
      <c r="W191" s="5"/>
      <c r="X191" s="5"/>
      <c r="Y191" s="5"/>
      <c r="Z191" s="5"/>
      <c r="AA191" s="57"/>
      <c r="AB191" s="35">
        <v>146</v>
      </c>
      <c r="AC191" s="15">
        <f t="shared" si="73"/>
        <v>439</v>
      </c>
      <c r="AD191" s="92">
        <f t="shared" si="70"/>
        <v>146.33333333333334</v>
      </c>
      <c r="AE191" s="93">
        <v>1019</v>
      </c>
      <c r="AF191" s="92">
        <f t="shared" si="71"/>
        <v>3</v>
      </c>
      <c r="AG191" s="92">
        <v>7</v>
      </c>
      <c r="AH191" s="92">
        <f t="shared" si="60"/>
        <v>10</v>
      </c>
      <c r="AI191" s="93">
        <f t="shared" si="72"/>
        <v>1458</v>
      </c>
      <c r="AJ191" s="96">
        <f t="shared" si="62"/>
        <v>145.80000000000001</v>
      </c>
    </row>
    <row r="192" spans="1:37" ht="17.399999999999999" x14ac:dyDescent="0.3">
      <c r="A192" s="70" t="s">
        <v>45</v>
      </c>
      <c r="B192" s="144"/>
      <c r="C192" s="140" t="s">
        <v>314</v>
      </c>
      <c r="D192" s="183"/>
      <c r="E192" s="4" t="s">
        <v>162</v>
      </c>
      <c r="F192" s="5"/>
      <c r="G192" s="5"/>
      <c r="H192" s="5"/>
      <c r="I192" s="5"/>
      <c r="J192" s="5"/>
      <c r="K192" s="5"/>
      <c r="L192" s="5"/>
      <c r="M192" s="5"/>
      <c r="N192" s="5"/>
      <c r="O192" s="17"/>
      <c r="P192" s="5"/>
      <c r="Q192" s="5"/>
      <c r="R192" s="5">
        <v>140</v>
      </c>
      <c r="S192" s="5">
        <v>122</v>
      </c>
      <c r="T192" s="5"/>
      <c r="U192" s="5"/>
      <c r="V192" s="5"/>
      <c r="W192" s="5"/>
      <c r="X192" s="5"/>
      <c r="Y192" s="5"/>
      <c r="Z192" s="5">
        <v>133</v>
      </c>
      <c r="AA192" s="5">
        <v>134</v>
      </c>
      <c r="AB192" s="35"/>
      <c r="AC192" s="15">
        <f t="shared" ref="AC192:AC197" si="74">P192+Q192+R192+S192+T192+U192+V192+W192+X192+Y192+Z192+AA192+AB192</f>
        <v>529</v>
      </c>
      <c r="AD192" s="92">
        <f t="shared" si="70"/>
        <v>132.25</v>
      </c>
      <c r="AE192" s="92">
        <v>357</v>
      </c>
      <c r="AF192" s="92">
        <f t="shared" si="71"/>
        <v>4</v>
      </c>
      <c r="AG192" s="92">
        <v>3</v>
      </c>
      <c r="AH192" s="92">
        <f t="shared" si="60"/>
        <v>7</v>
      </c>
      <c r="AI192" s="93">
        <f t="shared" si="72"/>
        <v>886</v>
      </c>
      <c r="AJ192" s="96">
        <f t="shared" si="62"/>
        <v>126.57142857142857</v>
      </c>
    </row>
    <row r="193" spans="1:37" ht="17.399999999999999" x14ac:dyDescent="0.3">
      <c r="A193" s="70" t="s">
        <v>46</v>
      </c>
      <c r="B193" s="144"/>
      <c r="C193" s="140" t="s">
        <v>315</v>
      </c>
      <c r="D193" s="183"/>
      <c r="E193" s="4" t="s">
        <v>197</v>
      </c>
      <c r="F193" s="5"/>
      <c r="G193" s="5"/>
      <c r="H193" s="5"/>
      <c r="I193" s="5"/>
      <c r="J193" s="5"/>
      <c r="K193" s="5"/>
      <c r="L193" s="5"/>
      <c r="M193" s="5"/>
      <c r="N193" s="5"/>
      <c r="O193" s="17"/>
      <c r="P193" s="5"/>
      <c r="Q193" s="5"/>
      <c r="R193" s="5"/>
      <c r="S193" s="5"/>
      <c r="T193" s="5"/>
      <c r="U193" s="5">
        <v>140</v>
      </c>
      <c r="V193" s="5"/>
      <c r="W193" s="5"/>
      <c r="X193" s="5"/>
      <c r="Y193" s="5"/>
      <c r="Z193" s="5"/>
      <c r="AA193" s="5"/>
      <c r="AB193" s="35"/>
      <c r="AC193" s="15">
        <f t="shared" si="74"/>
        <v>140</v>
      </c>
      <c r="AD193" s="92">
        <f t="shared" si="70"/>
        <v>140</v>
      </c>
      <c r="AE193" s="92">
        <v>458</v>
      </c>
      <c r="AF193" s="92">
        <f t="shared" si="71"/>
        <v>1</v>
      </c>
      <c r="AG193" s="92">
        <v>3</v>
      </c>
      <c r="AH193" s="92">
        <f t="shared" si="60"/>
        <v>4</v>
      </c>
      <c r="AI193" s="93">
        <f t="shared" si="72"/>
        <v>598</v>
      </c>
      <c r="AJ193" s="96">
        <f t="shared" si="62"/>
        <v>149.5</v>
      </c>
    </row>
    <row r="194" spans="1:37" ht="17.399999999999999" x14ac:dyDescent="0.3">
      <c r="A194" s="70" t="s">
        <v>47</v>
      </c>
      <c r="B194" s="144"/>
      <c r="C194" s="140"/>
      <c r="D194" s="183"/>
      <c r="E194" s="148" t="s">
        <v>322</v>
      </c>
      <c r="F194" s="5"/>
      <c r="G194" s="5"/>
      <c r="H194" s="5"/>
      <c r="I194" s="5"/>
      <c r="J194" s="5"/>
      <c r="K194" s="5"/>
      <c r="L194" s="5"/>
      <c r="M194" s="5"/>
      <c r="N194" s="5"/>
      <c r="O194" s="17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35"/>
      <c r="AC194" s="15">
        <f t="shared" si="74"/>
        <v>0</v>
      </c>
      <c r="AD194" s="92" t="e">
        <f t="shared" si="70"/>
        <v>#DIV/0!</v>
      </c>
      <c r="AE194" s="92">
        <v>0</v>
      </c>
      <c r="AF194" s="92">
        <f t="shared" si="71"/>
        <v>0</v>
      </c>
      <c r="AG194" s="92">
        <v>0</v>
      </c>
      <c r="AH194" s="92">
        <f t="shared" si="60"/>
        <v>0</v>
      </c>
      <c r="AI194" s="93">
        <f t="shared" si="72"/>
        <v>0</v>
      </c>
      <c r="AJ194" s="96"/>
    </row>
    <row r="195" spans="1:37" ht="17.399999999999999" x14ac:dyDescent="0.3">
      <c r="A195" s="70" t="s">
        <v>48</v>
      </c>
      <c r="B195" s="144"/>
      <c r="C195" s="140"/>
      <c r="D195" s="183"/>
      <c r="E195" s="148" t="s">
        <v>321</v>
      </c>
      <c r="F195" s="5"/>
      <c r="G195" s="5"/>
      <c r="H195" s="5"/>
      <c r="I195" s="5"/>
      <c r="J195" s="5"/>
      <c r="K195" s="5"/>
      <c r="L195" s="5"/>
      <c r="M195" s="5"/>
      <c r="N195" s="5"/>
      <c r="O195" s="17"/>
      <c r="P195" s="5"/>
      <c r="Q195" s="5"/>
      <c r="R195" s="5"/>
      <c r="S195" s="5"/>
      <c r="T195" s="5">
        <v>128</v>
      </c>
      <c r="U195" s="5"/>
      <c r="V195" s="5"/>
      <c r="W195" s="5"/>
      <c r="X195" s="5"/>
      <c r="Y195" s="5"/>
      <c r="Z195" s="5"/>
      <c r="AA195" s="5"/>
      <c r="AB195" s="35"/>
      <c r="AC195" s="15">
        <f t="shared" si="74"/>
        <v>128</v>
      </c>
      <c r="AD195" s="92">
        <f t="shared" si="70"/>
        <v>128</v>
      </c>
      <c r="AE195" s="92">
        <v>0</v>
      </c>
      <c r="AF195" s="92">
        <f t="shared" si="71"/>
        <v>1</v>
      </c>
      <c r="AG195" s="92">
        <v>0</v>
      </c>
      <c r="AH195" s="92">
        <f t="shared" si="60"/>
        <v>1</v>
      </c>
      <c r="AI195" s="93">
        <f t="shared" si="72"/>
        <v>128</v>
      </c>
      <c r="AJ195" s="96">
        <f t="shared" si="62"/>
        <v>128</v>
      </c>
    </row>
    <row r="196" spans="1:37" ht="18" thickBot="1" x14ac:dyDescent="0.35">
      <c r="A196" s="71" t="s">
        <v>49</v>
      </c>
      <c r="B196" s="144"/>
      <c r="C196" s="142"/>
      <c r="D196" s="183"/>
      <c r="E196" s="175" t="s">
        <v>317</v>
      </c>
      <c r="F196" s="5"/>
      <c r="G196" s="5"/>
      <c r="H196" s="5"/>
      <c r="I196" s="5"/>
      <c r="J196" s="5"/>
      <c r="K196" s="5"/>
      <c r="L196" s="5"/>
      <c r="M196" s="5"/>
      <c r="N196" s="5"/>
      <c r="O196" s="17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35"/>
      <c r="AC196" s="15">
        <f t="shared" si="74"/>
        <v>0</v>
      </c>
      <c r="AD196" s="92" t="e">
        <f t="shared" si="70"/>
        <v>#DIV/0!</v>
      </c>
      <c r="AE196" s="92">
        <v>142</v>
      </c>
      <c r="AF196" s="92">
        <f t="shared" si="71"/>
        <v>0</v>
      </c>
      <c r="AG196" s="92"/>
      <c r="AH196" s="92">
        <f t="shared" si="60"/>
        <v>0</v>
      </c>
      <c r="AI196" s="93">
        <f t="shared" si="72"/>
        <v>142</v>
      </c>
      <c r="AJ196" s="96"/>
    </row>
    <row r="197" spans="1:37" ht="18" thickBot="1" x14ac:dyDescent="0.35">
      <c r="A197" s="71"/>
      <c r="B197" s="73"/>
      <c r="C197" s="122"/>
      <c r="D197" s="184"/>
      <c r="E197" s="8" t="s">
        <v>36</v>
      </c>
      <c r="F197" s="5"/>
      <c r="G197" s="5"/>
      <c r="H197" s="5"/>
      <c r="I197" s="5"/>
      <c r="J197" s="5"/>
      <c r="K197" s="5"/>
      <c r="L197" s="5"/>
      <c r="M197" s="5"/>
      <c r="N197" s="5"/>
      <c r="O197" s="17"/>
      <c r="P197" s="5"/>
      <c r="Q197" s="5"/>
      <c r="R197" s="5"/>
      <c r="S197" s="5"/>
      <c r="T197" s="5"/>
      <c r="U197" s="5">
        <v>139</v>
      </c>
      <c r="V197" s="5"/>
      <c r="W197" s="5"/>
      <c r="X197" s="5"/>
      <c r="Y197" s="5"/>
      <c r="Z197" s="5"/>
      <c r="AA197" s="5"/>
      <c r="AB197" s="35"/>
      <c r="AC197" s="15">
        <f t="shared" si="74"/>
        <v>139</v>
      </c>
      <c r="AD197" s="92">
        <f t="shared" si="70"/>
        <v>139</v>
      </c>
      <c r="AE197" s="92"/>
      <c r="AF197" s="92">
        <f t="shared" si="71"/>
        <v>1</v>
      </c>
      <c r="AG197" s="92"/>
      <c r="AH197" s="92">
        <f t="shared" si="60"/>
        <v>1</v>
      </c>
      <c r="AI197" s="95">
        <f t="shared" si="72"/>
        <v>139</v>
      </c>
      <c r="AJ197" s="96"/>
    </row>
    <row r="198" spans="1:37" ht="16.2" thickBot="1" x14ac:dyDescent="0.35">
      <c r="C198" s="22"/>
      <c r="D198" s="23"/>
      <c r="E198" s="82" t="s">
        <v>14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25"/>
      <c r="P198" s="83">
        <f t="shared" ref="P198:AB198" si="75">SUM(P185:P197)</f>
        <v>909</v>
      </c>
      <c r="Q198" s="83">
        <f t="shared" si="75"/>
        <v>897</v>
      </c>
      <c r="R198" s="83">
        <f t="shared" si="75"/>
        <v>838</v>
      </c>
      <c r="S198" s="83">
        <f t="shared" si="75"/>
        <v>861</v>
      </c>
      <c r="T198" s="83">
        <f t="shared" si="75"/>
        <v>876</v>
      </c>
      <c r="U198" s="83">
        <f t="shared" si="75"/>
        <v>873</v>
      </c>
      <c r="V198" s="83">
        <f t="shared" si="75"/>
        <v>905</v>
      </c>
      <c r="W198" s="83">
        <f t="shared" si="75"/>
        <v>914</v>
      </c>
      <c r="X198" s="83">
        <f t="shared" si="75"/>
        <v>0</v>
      </c>
      <c r="Y198" s="83">
        <f t="shared" si="75"/>
        <v>867</v>
      </c>
      <c r="Z198" s="83">
        <f t="shared" si="75"/>
        <v>885</v>
      </c>
      <c r="AA198" s="83">
        <f t="shared" si="75"/>
        <v>882</v>
      </c>
      <c r="AB198" s="83">
        <f t="shared" si="75"/>
        <v>880</v>
      </c>
      <c r="AC198" s="84">
        <f>SUM(P198:AB198)</f>
        <v>10587</v>
      </c>
      <c r="AE198" s="80"/>
      <c r="AI198" s="97">
        <f>SUM(AI185:AI197)</f>
        <v>20933</v>
      </c>
      <c r="AK198" s="125">
        <f>MAX(AJ185:AJ197)</f>
        <v>153.69565217391303</v>
      </c>
    </row>
    <row r="199" spans="1:37" x14ac:dyDescent="0.25">
      <c r="E199" s="12"/>
    </row>
    <row r="201" spans="1:37" ht="22.8" x14ac:dyDescent="0.4">
      <c r="D201" s="153" t="s">
        <v>199</v>
      </c>
      <c r="E201" s="151"/>
    </row>
    <row r="202" spans="1:37" ht="22.8" x14ac:dyDescent="0.4">
      <c r="D202" s="152" t="s">
        <v>198</v>
      </c>
    </row>
  </sheetData>
  <mergeCells count="14">
    <mergeCell ref="E2:AD2"/>
    <mergeCell ref="D185:D197"/>
    <mergeCell ref="D170:D183"/>
    <mergeCell ref="D78:D91"/>
    <mergeCell ref="D138:D150"/>
    <mergeCell ref="D123:D135"/>
    <mergeCell ref="D36:D48"/>
    <mergeCell ref="D155:D168"/>
    <mergeCell ref="D22:D34"/>
    <mergeCell ref="D64:D76"/>
    <mergeCell ref="D93:D105"/>
    <mergeCell ref="D109:D120"/>
    <mergeCell ref="D50:D60"/>
    <mergeCell ref="D6:D20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2018. tavasz és éves</vt:lpstr>
    </vt:vector>
  </TitlesOfParts>
  <Company>Répcelak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Gallen Ervin</cp:lastModifiedBy>
  <cp:lastPrinted>2016-02-22T17:28:21Z</cp:lastPrinted>
  <dcterms:created xsi:type="dcterms:W3CDTF">2005-11-25T17:18:26Z</dcterms:created>
  <dcterms:modified xsi:type="dcterms:W3CDTF">2018-05-11T18:50:09Z</dcterms:modified>
</cp:coreProperties>
</file>